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Лист1 (4)" sheetId="4" r:id="rId1"/>
    <sheet name="ПЛАН" sheetId="5" r:id="rId2"/>
  </sheets>
  <definedNames>
    <definedName name="_xlnm._FilterDatabase" localSheetId="0" hidden="1">'Лист1 (4)'!$D$28:$S$68</definedName>
    <definedName name="_xlnm._FilterDatabase" localSheetId="1" hidden="1">ПЛАН!$D$28:$S$66</definedName>
    <definedName name="_xlnm.Print_Titles" localSheetId="0">'Лист1 (4)'!$25:$28</definedName>
    <definedName name="_xlnm.Print_Titles" localSheetId="1">ПЛАН!$25:$28</definedName>
    <definedName name="_xlnm.Print_Area" localSheetId="0">'Лист1 (4)'!$D$4:$R$84</definedName>
    <definedName name="_xlnm.Print_Area" localSheetId="1">ПЛАН!$D$4:$R$82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5" l="1"/>
  <c r="D31" i="5"/>
  <c r="N86" i="5" l="1"/>
  <c r="U54" i="5"/>
  <c r="N42" i="5"/>
  <c r="N41" i="5"/>
  <c r="N40" i="5"/>
  <c r="N37" i="5"/>
  <c r="D33" i="5"/>
  <c r="U54" i="4"/>
  <c r="N36" i="4"/>
  <c r="N41" i="4"/>
  <c r="N40" i="4"/>
  <c r="N39" i="4"/>
  <c r="N71" i="5" l="1"/>
  <c r="N95" i="5" s="1"/>
  <c r="N97" i="5" s="1"/>
  <c r="D36" i="5"/>
  <c r="D37" i="5" s="1"/>
  <c r="D38" i="5" s="1"/>
  <c r="D39" i="5" s="1"/>
  <c r="D40" i="5" s="1"/>
  <c r="D41" i="5" s="1"/>
  <c r="D42" i="5" s="1"/>
  <c r="D43" i="5" s="1"/>
  <c r="D44" i="5" s="1"/>
  <c r="D45" i="5" s="1"/>
  <c r="N88" i="4"/>
  <c r="D46" i="5" l="1"/>
  <c r="D48" i="5" s="1"/>
  <c r="D49" i="5" s="1"/>
  <c r="D50" i="5" s="1"/>
  <c r="D51" i="5" s="1"/>
  <c r="D52" i="5" s="1"/>
  <c r="D53" i="5" s="1"/>
  <c r="D54" i="5" s="1"/>
  <c r="D55" i="5" s="1"/>
  <c r="D56" i="5" s="1"/>
  <c r="D57" i="5" s="1"/>
  <c r="D59" i="5" s="1"/>
  <c r="D60" i="5" s="1"/>
  <c r="D61" i="5" s="1"/>
  <c r="D62" i="5" s="1"/>
  <c r="D63" i="5" s="1"/>
  <c r="D64" i="5" s="1"/>
  <c r="D66" i="5" s="1"/>
  <c r="N73" i="4"/>
  <c r="N97" i="4" l="1"/>
  <c r="N99" i="4" s="1"/>
  <c r="D31" i="4"/>
  <c r="D33" i="4" l="1"/>
  <c r="D32" i="4"/>
  <c r="D34" i="4"/>
  <c r="D35" i="4" l="1"/>
  <c r="D36" i="4" s="1"/>
  <c r="D37" i="4" l="1"/>
  <c r="D38" i="4" s="1"/>
  <c r="D39" i="4" s="1"/>
  <c r="D40" i="4" s="1"/>
  <c r="D41" i="4" s="1"/>
  <c r="D42" i="4" s="1"/>
  <c r="D43" i="4" s="1"/>
  <c r="D44" i="4" s="1"/>
  <c r="D45" i="4" s="1"/>
  <c r="D46" i="4" s="1"/>
  <c r="D48" i="4" s="1"/>
  <c r="D49" i="4" s="1"/>
  <c r="D50" i="4" s="1"/>
  <c r="D51" i="4" l="1"/>
  <c r="D52" i="4" s="1"/>
  <c r="D53" i="4" s="1"/>
  <c r="D54" i="4" s="1"/>
  <c r="D55" i="4" s="1"/>
  <c r="D56" i="4" s="1"/>
  <c r="D57" i="4" s="1"/>
  <c r="D59" i="4" s="1"/>
  <c r="D60" i="4" s="1"/>
  <c r="D61" i="4" s="1"/>
  <c r="D62" i="4" s="1"/>
  <c r="D63" i="4" s="1"/>
  <c r="D64" i="4" s="1"/>
  <c r="D66" i="4" s="1"/>
</calcChain>
</file>

<file path=xl/sharedStrings.xml><?xml version="1.0" encoding="utf-8"?>
<sst xmlns="http://schemas.openxmlformats.org/spreadsheetml/2006/main" count="893" uniqueCount="199">
  <si>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</si>
  <si>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</si>
  <si>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</si>
  <si>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</si>
  <si>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</si>
  <si>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</si>
  <si>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</si>
  <si>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</si>
  <si>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ОКВЭД2</t>
  </si>
  <si>
    <t>Код по ОКПД2</t>
  </si>
  <si>
    <t>Условия договора</t>
  </si>
  <si>
    <t>Предмет договора</t>
  </si>
  <si>
    <t>Минимально необходимые требования, предъявляемые к закупаемым товарам (работам, услугам)</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</si>
  <si>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</si>
  <si>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</si>
  <si>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</si>
  <si>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</si>
  <si>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</si>
  <si>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</si>
  <si>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Способ закупки</t>
  </si>
  <si>
    <t>Закупка в электронной форме</t>
  </si>
  <si>
    <t>Да (нет)</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</si>
  <si>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</si>
  <si>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</si>
  <si>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</si>
  <si>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(Ф.И.О., должность руководителя (уполномоченного лица) заказчика)</t>
  </si>
  <si>
    <t>(подпись)</t>
  </si>
  <si>
    <t>"        "</t>
  </si>
  <si>
    <t>(дата утверждения)</t>
  </si>
  <si>
    <t xml:space="preserve">МУНИЦИПАЛЬНОЕ УНИТАРНОЕ ПРЕДПРИЯТИЕ ПЕТРОПАЛОВСК-КАМЧАТСКОГО ГОРОДСКОГО ОКРУГА </t>
  </si>
  <si>
    <t>организационно-правовая форма</t>
  </si>
  <si>
    <t>УПРАВЛЕНИЕ МЕХАНИЗАЦИИ И АВТОМОБИЛЬНОГО ТРАНСПОРТА</t>
  </si>
  <si>
    <t>683024 г. Петропаловск-Камчатский ул. Автомобилистов, 1</t>
  </si>
  <si>
    <t>УТВЕРЖДАЮ</t>
  </si>
  <si>
    <t xml:space="preserve">Директор  муниципального унитарного предприятия </t>
  </si>
  <si>
    <t>"Управление механизации и автомобильного транспорта"</t>
  </si>
  <si>
    <t>Е.Н. Попов</t>
  </si>
  <si>
    <t>усл.ед.</t>
  </si>
  <si>
    <t>шт</t>
  </si>
  <si>
    <t>г. Петропавловск-Камчатский</t>
  </si>
  <si>
    <t>Специальная одежда и обувь</t>
  </si>
  <si>
    <t>33.12</t>
  </si>
  <si>
    <t xml:space="preserve"> поставка канцелярских товаров</t>
  </si>
  <si>
    <t>19.20</t>
  </si>
  <si>
    <t>19.20.21</t>
  </si>
  <si>
    <t>III КВАРТАЛ</t>
  </si>
  <si>
    <t>запрос котировок</t>
  </si>
  <si>
    <t>аукцион в электронной форме</t>
  </si>
  <si>
    <t>да</t>
  </si>
  <si>
    <t>нет</t>
  </si>
  <si>
    <t>01.2019</t>
  </si>
  <si>
    <t>Автомобильное топливо</t>
  </si>
  <si>
    <t>19.20.2</t>
  </si>
  <si>
    <t>IV КВАРТАЛ</t>
  </si>
  <si>
    <t>ВСЕГО</t>
  </si>
  <si>
    <t xml:space="preserve">Поставка легкового автомобиля </t>
  </si>
  <si>
    <t>45.11</t>
  </si>
  <si>
    <t>17.23.13                22.29                25.71                  25.99               32.99</t>
  </si>
  <si>
    <t>42.22</t>
  </si>
  <si>
    <t>42.22.21.120</t>
  </si>
  <si>
    <t>ремонт кабельных линий электропередачи 0,4 кв</t>
  </si>
  <si>
    <t>71.12</t>
  </si>
  <si>
    <t>71.12.13.000</t>
  </si>
  <si>
    <t>Бензин автомобильный АИ-92 экологического класса не ниже К5 (розничная реализация) , топливо дизельное летнее экологического класса не ниже К5 (розничная поставка) ,  топливо дизельное зимнее экологического класса не ниже К5 (розничная поставка).</t>
  </si>
  <si>
    <t>л</t>
  </si>
  <si>
    <t>47.30</t>
  </si>
  <si>
    <t>info@umitpk.ru</t>
  </si>
  <si>
    <t>(415)2263500</t>
  </si>
  <si>
    <t>закупка у единственного поставщика</t>
  </si>
  <si>
    <t>ПЛАН ЗАКУПКИ ТОВАРОВ (РАБОТ, УСЛУГ)</t>
  </si>
  <si>
    <t xml:space="preserve">поставка нового легкового автомобиля мощностью 113 л.с., объем двигателя 1, 6 л ,  механической коробкой передач  </t>
  </si>
  <si>
    <t>в ассортименте, согласно тех. задания</t>
  </si>
  <si>
    <t>СОГЛАСОВАНО:</t>
  </si>
  <si>
    <t>Пешкова Анна Викторовна -заместитель директора</t>
  </si>
  <si>
    <t>(дата согласования)</t>
  </si>
  <si>
    <t xml:space="preserve"> Товар должен соответствовать ТУ и ГОСТ, установленными для данного вида Товара</t>
  </si>
  <si>
    <t>подготовил: контрактный управляющий Тищенко Ж.А.  т. (415) 2263557</t>
  </si>
  <si>
    <t>45.11.21</t>
  </si>
  <si>
    <t>Попов Евгений Николаевич - директор</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</si>
  <si>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39 801 786,17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( 0 процентов).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</si>
  <si>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на 2019 год </t>
  </si>
  <si>
    <t>01.2020</t>
  </si>
  <si>
    <t>03.2019</t>
  </si>
  <si>
    <t>07.2019</t>
  </si>
  <si>
    <t>08.2019</t>
  </si>
  <si>
    <t>I квартал</t>
  </si>
  <si>
    <t>04.2019</t>
  </si>
  <si>
    <t>09.2019</t>
  </si>
  <si>
    <t>12.2019</t>
  </si>
  <si>
    <t>II квартал</t>
  </si>
  <si>
    <t>46.69.5</t>
  </si>
  <si>
    <t>27.12.22.000      27.32.13.111</t>
  </si>
  <si>
    <t>Электротехнические товары</t>
  </si>
  <si>
    <t>02.2019</t>
  </si>
  <si>
    <t>06.2019</t>
  </si>
  <si>
    <t>Разработка проекта реконструкции КЛ-0,4 кВ</t>
  </si>
  <si>
    <t>11.2019</t>
  </si>
  <si>
    <t>24.32.20.200   23.99.19.111</t>
  </si>
  <si>
    <t>теплоизоляционные материалы для тепловых сетей</t>
  </si>
  <si>
    <t xml:space="preserve"> Скорлупа пенополиуретановая для температуры не менее 120 град, кожухи металлические(оцинкованная сталь) для скорлупы ППУ</t>
  </si>
  <si>
    <t>25.11.23.119</t>
  </si>
  <si>
    <t>Трубопроводная продукция и сопутствующие товары</t>
  </si>
  <si>
    <t>43.32.1</t>
  </si>
  <si>
    <t>43.32.10.110</t>
  </si>
  <si>
    <t>Замена двери</t>
  </si>
  <si>
    <t>Замена дверей в нежилых помещениях. Качество выполняемых работ должно соответствовать ТУ и ГОСТ, установленными законодательством РФ для данных работ.</t>
  </si>
  <si>
    <t>84.25.10.120</t>
  </si>
  <si>
    <t>Услуги по техническому обслуживанию и текущему ремонту системы автоматической пожарной сигнализации, системы оповещения людей о пожаре и управлении эвакуацией</t>
  </si>
  <si>
    <t xml:space="preserve">услуги по техническому обслуживанию и планово-предупредительному ремонту системы автоматической пожарной сигнализации, системы оповещения людей о пожаре и управления эвакуацией на 8 (восьми) объектах МУП "УМиТ" </t>
  </si>
  <si>
    <t>05.2019</t>
  </si>
  <si>
    <t>06.2020</t>
  </si>
  <si>
    <t>71.12.53</t>
  </si>
  <si>
    <t>74.90.13.000</t>
  </si>
  <si>
    <t>Проектирование нормативов ПДВ</t>
  </si>
  <si>
    <t>Проектирование предельно-допустимых выбросов  загрязняющих веществ в атмосферу на котельной Чавыча (пос. Моховая)</t>
  </si>
  <si>
    <t>Замена оконных модулей</t>
  </si>
  <si>
    <t>Замена оконных блоковв нежилом здании  по ул. Омская 40Г. Качество выполняемых работ должно соответствовать ТУ и ГОСТ, установленными законодательством РФ для данных работ.</t>
  </si>
  <si>
    <t>ремонт кабельной линии 0,4 кВ от РП-10 ф.15 до жилых домов по ул. Сахалинская и по ул. Труда</t>
  </si>
  <si>
    <t>42.22.12.110</t>
  </si>
  <si>
    <t>Реконструкция КЛ-10 кВ</t>
  </si>
  <si>
    <t>Реконструкциядвух кабельных линий наряжением 10 кВ от ТП-610 до ТП-635 по ул. Дальневосточная</t>
  </si>
  <si>
    <t xml:space="preserve">Поставка контейнера </t>
  </si>
  <si>
    <t>10.2019</t>
  </si>
  <si>
    <t>Щит управления насосами</t>
  </si>
  <si>
    <t>27.12.31.000</t>
  </si>
  <si>
    <t>25.21.13</t>
  </si>
  <si>
    <t>Узел погодного регулирования</t>
  </si>
  <si>
    <t>61.90</t>
  </si>
  <si>
    <t>26.30.11.130</t>
  </si>
  <si>
    <t xml:space="preserve">Режимно-наладочные испытания водогрейного котла </t>
  </si>
  <si>
    <r>
      <t xml:space="preserve">Оказание услуг по проведению режимно-наладочных испытаний водогрейного котлоагрегата </t>
    </r>
    <r>
      <rPr>
        <sz val="11"/>
        <color rgb="FFFF0000"/>
        <rFont val="Times New Roman"/>
        <family val="1"/>
        <charset val="204"/>
      </rPr>
      <t>OLV-2000RD-R №2</t>
    </r>
  </si>
  <si>
    <t>84.25</t>
  </si>
  <si>
    <t>29.20.21.129</t>
  </si>
  <si>
    <t>46.6</t>
  </si>
  <si>
    <t>32.99</t>
  </si>
  <si>
    <t>32.99.11.140</t>
  </si>
  <si>
    <t>монтаж и наладка системы диспетчиризации</t>
  </si>
  <si>
    <t>Поставка дизельного топлива</t>
  </si>
  <si>
    <t>"____"______________2019</t>
  </si>
  <si>
    <t>Сведения о начальной (максимальной) цене договора (цене лота)</t>
  </si>
  <si>
    <t>м3</t>
  </si>
  <si>
    <t>Асфальт холодный</t>
  </si>
  <si>
    <t>кг</t>
  </si>
  <si>
    <t>23.99.13</t>
  </si>
  <si>
    <t>Поставка бетона</t>
  </si>
  <si>
    <t>46.13.2</t>
  </si>
  <si>
    <t>23.63</t>
  </si>
  <si>
    <t>25.94.1</t>
  </si>
  <si>
    <t>ответственное лицо</t>
  </si>
  <si>
    <t>Бобров Р.В.</t>
  </si>
  <si>
    <t>Колесников А.В.</t>
  </si>
  <si>
    <t>Юрлов К.Н.</t>
  </si>
  <si>
    <t>Сучкова Т.Н.</t>
  </si>
  <si>
    <t>Шумков А.А.</t>
  </si>
  <si>
    <t>Бетон марки М250 (раствор с песком, раствор с песком и камнем). Товар должен соответствовать ТУ и ГОСТ, установленными для данного вида Товара</t>
  </si>
  <si>
    <t>Поставка 20 футового контейнера. Товар должен соответствовать ТУ и ГОСТ, установленными для данного вида Товара</t>
  </si>
  <si>
    <t>Поставка оборудования согласно технического задания. Товар должен соответствовать ТУ и ГОСТ, установленными для данного вида Товара</t>
  </si>
  <si>
    <t>46.49.3</t>
  </si>
  <si>
    <t>ветошь</t>
  </si>
  <si>
    <t>Селезнев Д.А.</t>
  </si>
  <si>
    <t>краска</t>
  </si>
  <si>
    <t>пропан</t>
  </si>
  <si>
    <t>вентилятор</t>
  </si>
  <si>
    <t>Разработка проеков реконструкции: 1) КЛ-0,4 кВ от ТП-59 до МКД №25, 24 по ул. Партизанская, 2)КЛ-0,4 кВ от ТП-17 ОКС до МКД № 31 по ул. Петрпавловское шоссе</t>
  </si>
  <si>
    <t>ремонт кабельных линий6 1) РП-10 ф.16 до МКД № 6, 8А по ул. Заводская, 2)0,4 кв от ТП-559 ф.15 каб Б до МКД №7А по Космическому прОезду, 3)0,4 кв от ТП-559 ф.12 каб Б до МКД №7б по Космическому прОезду</t>
  </si>
  <si>
    <t>ремонт кабельных  линий 1) 0,4 кв от ТП-5ЖБФ до МКД № 10А по ул. Заводская, 2)0,4 кв от ТП-22 ф.8 до МКД № 80А по ул. Океанская, 3) 0,4 кв от ТП-524 до РЩ МКД №3 по ул. Геологическая</t>
  </si>
  <si>
    <t>ремонт кабельных  линий 1) 0,4 кв от ТП-16ОКС ф.2 до МКД №25А,27А по ул. Петропавловское ш, 2)0,4 кв от ТП-59 до ВРУ МКД по ул. Партизанская 42,56</t>
  </si>
  <si>
    <t>Разработка проектов реконструкции  КЛ-0,4 кВ : 1) от ТП-5ЖБФ до МКД № 20 по ул. Заводская; 2)от ТП-419 до МКД № 47/1 по пр.Победы; 3) от ТП-5ЖБФ до МКД № 17 по ул. Заводская; 4)от ТП-5ЖБФ до МКД № 18 по ул. Заводская; 5) от ТП-5ЖБФ до МКД № 19 по ул. Заводская ; 6) от ТП-537 до МКД №19 по пр. Рыбаков;7)от РП-30 до МКД №20 по ул. Советская</t>
  </si>
  <si>
    <t>04.2018</t>
  </si>
  <si>
    <t>т</t>
  </si>
  <si>
    <t>Монтаж и наладка системы диспетчеризации на объектах МУП "УМиТ" (ЦТП). Качество оказываемой услуги должно соответствовать требованиям Технических регламентов и нормативным документам, установленным законодательством РФ для данной услуги.</t>
  </si>
  <si>
    <t>20 т летнее дизельное топливо, 80 т зимнее дизельное топливо для котельных МУП "УМиТ"</t>
  </si>
  <si>
    <t>Замена оконных блоков в котельной пос. Чавыча. Качество выполняемых работ должно соответствовать ТУ и ГОСТ, установленными законодательством РФ для данных работ.</t>
  </si>
  <si>
    <t>песок</t>
  </si>
  <si>
    <t>содержание и тек ремонт</t>
  </si>
  <si>
    <t>43.91</t>
  </si>
  <si>
    <t>43.91.19</t>
  </si>
  <si>
    <t xml:space="preserve">Замена кровли  </t>
  </si>
  <si>
    <t>Ремонт кровельного покрытия на совмещенной с перекрытием кровле нежилого здания (котельная Чавыча).</t>
  </si>
  <si>
    <t>ремонт двух кабельных линий 0,4 кВ МКД № 23 по пр. Рыбаков</t>
  </si>
  <si>
    <t>Реконструкция КЛ-0,4 кВ</t>
  </si>
  <si>
    <t>Реконструкция КЛ-0,4 кВ от ТП-59 до МКД № 25,24 по ул. Партизанская</t>
  </si>
  <si>
    <t>Реконструкция КЛ-0,4 кв от ТП-59 МКД №31А по Петропавловскому шоссе</t>
  </si>
  <si>
    <t>ремонт кабельной линии 0,4 кв от ТП-2 ф.6 до МКД № 4 по ул. Сахалинсая</t>
  </si>
  <si>
    <t>Разработка проекта реконструкции КЛ-0,4 кВ от ТП-10МСРЗ до  МКД № 19 по ул. Шт. Елагина</t>
  </si>
  <si>
    <t>Крепежная продукция</t>
  </si>
  <si>
    <t>Болты, гайки, саморезы в ассортименте. Товар должен соответствовать ТУ и ГОСТ, установленными для данного вида Товара</t>
  </si>
  <si>
    <t>46.90</t>
  </si>
  <si>
    <t>43.3</t>
  </si>
  <si>
    <t>Ремонт нежилого помещения Победы 17</t>
  </si>
  <si>
    <t>Косметический ремонт нежилых помещений. Качество выполняемых работ должно соответствовать требованиям Технических регламентов и нормативным документам, установленным законодательством РФ для данной услуги.</t>
  </si>
  <si>
    <t>с 2018 года ремонт Победы 17</t>
  </si>
  <si>
    <t>84.25.11</t>
  </si>
  <si>
    <t>Поставка дизельного топлива для котельных</t>
  </si>
  <si>
    <t>46.12.1</t>
  </si>
  <si>
    <t>на 2019 год  (изменения 1)</t>
  </si>
  <si>
    <t>20 т летнее дизельное топливо, 70 т зимнее дизельное топливо для котельных МУП "УМиТ"</t>
  </si>
  <si>
    <t>Пешкова Анна Викторовна - заместитель директора</t>
  </si>
  <si>
    <t xml:space="preserve">Участие субъектов малого и среднего предпринимательства в закупке 0,00 руб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149 393 525,66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( 0 процентов).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</si>
</sst>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sz val="10"/>
      <name val="Arial Cyr"/>
      <charset val="204"/>
    </font>
    <font>
      <sz val="8"/>
      <color theme="1"/>
      <name val="Times New Roman"/>
      <family val="1"/>
      <charset val="204"/>
    </font>
    <font>
      <b/>
      <sz val="11"/>
      <color theme="1"/>
      <name val="Times New Roman"/>
      <family val="1"/>
      <charset val="204"/>
    </font>
    <font>
      <sz val="9"/>
      <color theme="1"/>
      <name val="Times New Roman"/>
      <family val="1"/>
      <charset val="204"/>
    </font>
    <font>
      <sz val="10"/>
      <color theme="1"/>
      <name val="Times New Roman"/>
      <family val="1"/>
      <charset val="204"/>
    </font>
    <font>
      <b/>
      <sz val="14"/>
      <color theme="1"/>
      <name val="Times New Roman"/>
      <family val="1"/>
      <charset val="204"/>
    </font>
    <font>
      <sz val="11"/>
      <color rgb="FFFF0000"/>
      <name val="Times New Roman"/>
      <family val="1"/>
      <charset val="204"/>
    </font>
    <font>
      <sz val="16"/>
      <color theme="1"/>
      <name val="Calibri"/>
      <family val="2"/>
      <scheme val="minor"/>
    </font>
    <font>
      <sz val="14"/>
      <color theme="1"/>
      <name val="Times New Roman"/>
      <family val="1"/>
      <charset val="204"/>
    </font>
  </fonts>
  <fills count="3">
    <fill>
      <patternFill patternType="none"/>
    </fill>
    <fill>
      <patternFill patternType="gray125"/>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4" fillId="0" borderId="0"/>
  </cellStyleXfs>
  <cellXfs count="98">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Border="1" applyAlignment="1"/>
    <xf numFmtId="0" fontId="0" fillId="0" borderId="14" xfId="0" applyBorder="1"/>
    <xf numFmtId="0" fontId="1" fillId="0" borderId="14" xfId="0" applyFont="1" applyBorder="1" applyAlignment="1"/>
    <xf numFmtId="0" fontId="1" fillId="0" borderId="14" xfId="0" applyFont="1" applyBorder="1"/>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0" fillId="0" borderId="0" xfId="0" applyFill="1"/>
    <xf numFmtId="0" fontId="7" fillId="0" borderId="1" xfId="0" applyFont="1" applyBorder="1" applyAlignment="1">
      <alignment horizontal="center" vertical="center" wrapText="1"/>
    </xf>
    <xf numFmtId="0" fontId="1" fillId="0" borderId="0" xfId="0" applyFont="1" applyAlignment="1">
      <alignment horizontal="left"/>
    </xf>
    <xf numFmtId="0" fontId="2" fillId="0" borderId="0" xfId="0" applyFont="1" applyBorder="1" applyAlignment="1">
      <alignment horizontal="center"/>
    </xf>
    <xf numFmtId="0" fontId="1" fillId="0" borderId="2" xfId="0" applyFont="1" applyBorder="1" applyAlignment="1">
      <alignment horizontal="center" vertical="center" wrapText="1"/>
    </xf>
    <xf numFmtId="0" fontId="8" fillId="0" borderId="0" xfId="0" applyFont="1"/>
    <xf numFmtId="0" fontId="2" fillId="0" borderId="4" xfId="0" applyFont="1" applyBorder="1" applyAlignment="1">
      <alignment horizontal="center"/>
    </xf>
    <xf numFmtId="0" fontId="9" fillId="0" borderId="15" xfId="0" applyFont="1" applyBorder="1" applyAlignment="1">
      <alignment horizontal="center"/>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11" fillId="0" borderId="0" xfId="0" applyFont="1"/>
    <xf numFmtId="0" fontId="11" fillId="0" borderId="0" xfId="0" applyFont="1" applyFill="1"/>
    <xf numFmtId="4" fontId="2" fillId="0" borderId="0" xfId="0" applyNumberFormat="1" applyFont="1" applyFill="1" applyBorder="1" applyAlignment="1">
      <alignment horizontal="center" vertical="center"/>
    </xf>
    <xf numFmtId="0" fontId="1" fillId="0" borderId="2" xfId="0" applyFont="1" applyBorder="1" applyAlignment="1">
      <alignment horizontal="center" vertical="center" wrapText="1"/>
    </xf>
    <xf numFmtId="4" fontId="2" fillId="0" borderId="6" xfId="0" applyNumberFormat="1" applyFont="1" applyFill="1" applyBorder="1" applyAlignment="1">
      <alignment horizontal="center" vertical="center"/>
    </xf>
    <xf numFmtId="0" fontId="1" fillId="0" borderId="0" xfId="0" applyFont="1" applyFill="1"/>
    <xf numFmtId="0" fontId="0" fillId="0" borderId="14" xfId="0" applyFill="1" applyBorder="1"/>
    <xf numFmtId="0" fontId="2" fillId="0" borderId="1" xfId="0" applyFont="1" applyFill="1" applyBorder="1" applyAlignment="1">
      <alignment horizontal="center"/>
    </xf>
    <xf numFmtId="0" fontId="2" fillId="0" borderId="3" xfId="0" applyFont="1" applyFill="1" applyBorder="1" applyAlignment="1">
      <alignment horizontal="center"/>
    </xf>
    <xf numFmtId="4" fontId="2" fillId="0" borderId="1" xfId="0" applyNumberFormat="1" applyFont="1" applyFill="1" applyBorder="1" applyAlignment="1">
      <alignment horizontal="center"/>
    </xf>
    <xf numFmtId="0" fontId="2" fillId="0" borderId="0" xfId="0" applyFont="1" applyFill="1" applyBorder="1" applyAlignment="1">
      <alignment horizontal="center"/>
    </xf>
    <xf numFmtId="0" fontId="1" fillId="0" borderId="0" xfId="0" applyFont="1" applyFill="1" applyBorder="1" applyAlignment="1"/>
    <xf numFmtId="4" fontId="0" fillId="0" borderId="0" xfId="0" applyNumberFormat="1" applyFill="1"/>
    <xf numFmtId="0" fontId="5" fillId="0"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2" fillId="0" borderId="14" xfId="0" applyFont="1" applyBorder="1" applyAlignment="1">
      <alignment horizontal="center"/>
    </xf>
    <xf numFmtId="0" fontId="1" fillId="0" borderId="14" xfId="0" applyFont="1" applyBorder="1" applyAlignment="1">
      <alignment horizont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3" fillId="0" borderId="4"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1" fillId="0" borderId="4" xfId="0" applyFont="1" applyBorder="1" applyAlignment="1">
      <alignment horizontal="left" wrapText="1"/>
    </xf>
    <xf numFmtId="0" fontId="1" fillId="0" borderId="15"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28" xfId="0" applyFont="1" applyBorder="1" applyAlignment="1">
      <alignment horizontal="center"/>
    </xf>
    <xf numFmtId="0" fontId="2" fillId="0" borderId="22" xfId="0" applyFont="1" applyBorder="1" applyAlignment="1">
      <alignment horizontal="left"/>
    </xf>
    <xf numFmtId="0" fontId="2" fillId="0" borderId="23" xfId="0" applyFont="1" applyBorder="1" applyAlignment="1">
      <alignment horizontal="left"/>
    </xf>
    <xf numFmtId="0" fontId="2" fillId="0" borderId="27"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3" fillId="0" borderId="24" xfId="0" applyFont="1" applyBorder="1" applyAlignment="1">
      <alignment horizontal="left"/>
    </xf>
    <xf numFmtId="0" fontId="1" fillId="0" borderId="10" xfId="0" applyFont="1" applyBorder="1" applyAlignment="1">
      <alignment horizontal="center" textRotation="90"/>
    </xf>
    <xf numFmtId="0" fontId="1" fillId="0" borderId="11" xfId="0" applyFont="1" applyBorder="1" applyAlignment="1">
      <alignment horizontal="center" textRotation="90"/>
    </xf>
    <xf numFmtId="0" fontId="1" fillId="0" borderId="12" xfId="0" applyFont="1" applyBorder="1" applyAlignment="1">
      <alignment horizontal="center" textRotation="90"/>
    </xf>
    <xf numFmtId="0" fontId="1" fillId="0" borderId="13"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10" xfId="0" applyFont="1" applyBorder="1" applyAlignment="1">
      <alignment horizontal="center" textRotation="90"/>
    </xf>
    <xf numFmtId="0" fontId="12" fillId="0" borderId="11" xfId="0" applyFont="1" applyBorder="1" applyAlignment="1">
      <alignment horizontal="center" textRotation="90"/>
    </xf>
    <xf numFmtId="0" fontId="12" fillId="0" borderId="12" xfId="0" applyFont="1" applyBorder="1" applyAlignment="1">
      <alignment horizontal="center" textRotation="90"/>
    </xf>
    <xf numFmtId="0" fontId="2" fillId="0" borderId="20" xfId="0" applyFont="1" applyBorder="1" applyAlignment="1">
      <alignment horizontal="left"/>
    </xf>
    <xf numFmtId="0" fontId="2" fillId="0" borderId="16" xfId="0" applyFont="1" applyBorder="1" applyAlignment="1">
      <alignment horizontal="left"/>
    </xf>
    <xf numFmtId="0" fontId="2" fillId="0" borderId="26" xfId="0" applyFont="1" applyBorder="1" applyAlignment="1">
      <alignment horizontal="left"/>
    </xf>
    <xf numFmtId="0" fontId="3" fillId="0" borderId="20" xfId="0" applyFont="1" applyBorder="1" applyAlignment="1">
      <alignment horizontal="left"/>
    </xf>
    <xf numFmtId="0" fontId="3" fillId="0" borderId="16" xfId="0" applyFont="1" applyBorder="1" applyAlignment="1">
      <alignment horizontal="left"/>
    </xf>
    <xf numFmtId="0" fontId="3" fillId="0" borderId="21" xfId="0" applyFont="1" applyBorder="1" applyAlignment="1">
      <alignment horizontal="left"/>
    </xf>
    <xf numFmtId="0" fontId="3" fillId="0" borderId="0" xfId="0" applyFont="1" applyAlignment="1">
      <alignment horizontal="center"/>
    </xf>
    <xf numFmtId="0" fontId="2" fillId="0" borderId="17" xfId="0" applyFont="1" applyBorder="1" applyAlignment="1">
      <alignment horizontal="left"/>
    </xf>
    <xf numFmtId="0" fontId="2" fillId="0" borderId="18" xfId="0" applyFont="1" applyBorder="1" applyAlignment="1">
      <alignment horizontal="left"/>
    </xf>
    <xf numFmtId="0" fontId="2" fillId="0" borderId="25"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umitpk.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umitp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U99"/>
  <sheetViews>
    <sheetView zoomScale="85" zoomScaleNormal="85" workbookViewId="0">
      <selection activeCell="H90" sqref="H90"/>
    </sheetView>
  </sheetViews>
  <sheetFormatPr defaultRowHeight="21" x14ac:dyDescent="0.35"/>
  <cols>
    <col min="5" max="6" width="16.5703125" customWidth="1"/>
    <col min="7" max="7" width="15.140625" customWidth="1"/>
    <col min="8" max="8" width="28.140625" customWidth="1"/>
    <col min="11" max="11" width="10.7109375" customWidth="1"/>
    <col min="12" max="12" width="12.85546875" customWidth="1"/>
    <col min="13" max="13" width="12.5703125" customWidth="1"/>
    <col min="14" max="14" width="17" style="16" customWidth="1"/>
    <col min="15" max="15" width="11.42578125" customWidth="1"/>
    <col min="16" max="16" width="10.42578125" customWidth="1"/>
    <col min="17" max="17" width="12.42578125" customWidth="1"/>
    <col min="18" max="18" width="11.28515625" customWidth="1"/>
    <col min="19" max="19" width="24.7109375" style="28" customWidth="1"/>
  </cols>
  <sheetData>
    <row r="2" spans="4:18" x14ac:dyDescent="0.35">
      <c r="N2" s="33"/>
    </row>
    <row r="4" spans="4:18" x14ac:dyDescent="0.35">
      <c r="M4" s="91" t="s">
        <v>33</v>
      </c>
      <c r="N4" s="91"/>
      <c r="O4" s="91"/>
      <c r="P4" s="91"/>
      <c r="Q4" s="91"/>
    </row>
    <row r="5" spans="4:18" x14ac:dyDescent="0.35">
      <c r="M5" s="2" t="s">
        <v>34</v>
      </c>
      <c r="N5" s="33"/>
      <c r="O5" s="1"/>
      <c r="P5" s="1"/>
      <c r="Q5" s="1"/>
    </row>
    <row r="6" spans="4:18" x14ac:dyDescent="0.35">
      <c r="M6" s="2" t="s">
        <v>35</v>
      </c>
      <c r="N6" s="33"/>
      <c r="O6" s="1"/>
      <c r="P6" s="1"/>
      <c r="Q6" s="1"/>
    </row>
    <row r="8" spans="4:18" ht="21.75" thickBot="1" x14ac:dyDescent="0.4">
      <c r="M8" s="7"/>
      <c r="N8" s="34"/>
      <c r="O8" s="7"/>
      <c r="P8" s="2" t="s">
        <v>36</v>
      </c>
    </row>
    <row r="10" spans="4:18" x14ac:dyDescent="0.35">
      <c r="O10" t="s">
        <v>138</v>
      </c>
      <c r="Q10" s="1"/>
    </row>
    <row r="11" spans="4:18" x14ac:dyDescent="0.35">
      <c r="D11" s="3"/>
      <c r="E11" s="3"/>
      <c r="F11" s="3"/>
      <c r="H11" s="3" t="s">
        <v>69</v>
      </c>
      <c r="I11" s="3"/>
      <c r="J11" s="3"/>
    </row>
    <row r="12" spans="4:18" x14ac:dyDescent="0.35">
      <c r="D12" s="3"/>
      <c r="E12" s="3"/>
      <c r="F12" s="3"/>
      <c r="H12" s="3" t="s">
        <v>80</v>
      </c>
      <c r="I12" s="3"/>
      <c r="J12" s="3"/>
    </row>
    <row r="13" spans="4:18" ht="21.75" thickBot="1" x14ac:dyDescent="0.4">
      <c r="D13" s="3"/>
      <c r="E13" s="3"/>
      <c r="F13" s="3"/>
      <c r="G13" s="3"/>
      <c r="H13" s="3"/>
      <c r="I13" s="3"/>
      <c r="J13" s="3"/>
    </row>
    <row r="14" spans="4:18" x14ac:dyDescent="0.35">
      <c r="D14" s="92" t="s">
        <v>0</v>
      </c>
      <c r="E14" s="93"/>
      <c r="F14" s="94"/>
      <c r="G14" s="95" t="s">
        <v>31</v>
      </c>
      <c r="H14" s="96"/>
      <c r="I14" s="96"/>
      <c r="J14" s="96"/>
      <c r="K14" s="96"/>
      <c r="L14" s="96"/>
      <c r="M14" s="96"/>
      <c r="N14" s="96"/>
      <c r="O14" s="96"/>
      <c r="P14" s="96"/>
      <c r="Q14" s="96"/>
      <c r="R14" s="97"/>
    </row>
    <row r="15" spans="4:18" x14ac:dyDescent="0.35">
      <c r="D15" s="85" t="s">
        <v>30</v>
      </c>
      <c r="E15" s="86"/>
      <c r="F15" s="87"/>
      <c r="G15" s="88" t="s">
        <v>29</v>
      </c>
      <c r="H15" s="89"/>
      <c r="I15" s="89"/>
      <c r="J15" s="89"/>
      <c r="K15" s="89"/>
      <c r="L15" s="89"/>
      <c r="M15" s="89"/>
      <c r="N15" s="89"/>
      <c r="O15" s="89"/>
      <c r="P15" s="89"/>
      <c r="Q15" s="89"/>
      <c r="R15" s="90"/>
    </row>
    <row r="16" spans="4:18" x14ac:dyDescent="0.35">
      <c r="D16" s="85" t="s">
        <v>1</v>
      </c>
      <c r="E16" s="86"/>
      <c r="F16" s="87"/>
      <c r="G16" s="88" t="s">
        <v>32</v>
      </c>
      <c r="H16" s="89"/>
      <c r="I16" s="89"/>
      <c r="J16" s="89"/>
      <c r="K16" s="89"/>
      <c r="L16" s="89"/>
      <c r="M16" s="89"/>
      <c r="N16" s="89"/>
      <c r="O16" s="89"/>
      <c r="P16" s="89"/>
      <c r="Q16" s="89"/>
      <c r="R16" s="90"/>
    </row>
    <row r="17" spans="4:19" x14ac:dyDescent="0.35">
      <c r="D17" s="85" t="s">
        <v>2</v>
      </c>
      <c r="E17" s="86"/>
      <c r="F17" s="87"/>
      <c r="G17" s="88" t="s">
        <v>67</v>
      </c>
      <c r="H17" s="89"/>
      <c r="I17" s="89"/>
      <c r="J17" s="89"/>
      <c r="K17" s="89"/>
      <c r="L17" s="89"/>
      <c r="M17" s="89"/>
      <c r="N17" s="89"/>
      <c r="O17" s="89"/>
      <c r="P17" s="89"/>
      <c r="Q17" s="89"/>
      <c r="R17" s="90"/>
    </row>
    <row r="18" spans="4:19" x14ac:dyDescent="0.35">
      <c r="D18" s="85" t="s">
        <v>3</v>
      </c>
      <c r="E18" s="86"/>
      <c r="F18" s="87"/>
      <c r="G18" s="88" t="s">
        <v>66</v>
      </c>
      <c r="H18" s="89"/>
      <c r="I18" s="89"/>
      <c r="J18" s="89"/>
      <c r="K18" s="89"/>
      <c r="L18" s="89"/>
      <c r="M18" s="89"/>
      <c r="N18" s="89"/>
      <c r="O18" s="89"/>
      <c r="P18" s="89"/>
      <c r="Q18" s="89"/>
      <c r="R18" s="90"/>
    </row>
    <row r="19" spans="4:19" x14ac:dyDescent="0.35">
      <c r="D19" s="85" t="s">
        <v>4</v>
      </c>
      <c r="E19" s="86"/>
      <c r="F19" s="87"/>
      <c r="G19" s="88">
        <v>4101004827</v>
      </c>
      <c r="H19" s="89"/>
      <c r="I19" s="89"/>
      <c r="J19" s="89"/>
      <c r="K19" s="89"/>
      <c r="L19" s="89"/>
      <c r="M19" s="89"/>
      <c r="N19" s="89"/>
      <c r="O19" s="89"/>
      <c r="P19" s="89"/>
      <c r="Q19" s="89"/>
      <c r="R19" s="90"/>
    </row>
    <row r="20" spans="4:19" x14ac:dyDescent="0.35">
      <c r="D20" s="85" t="s">
        <v>5</v>
      </c>
      <c r="E20" s="86"/>
      <c r="F20" s="87"/>
      <c r="G20" s="88">
        <v>410101001</v>
      </c>
      <c r="H20" s="89"/>
      <c r="I20" s="89"/>
      <c r="J20" s="89"/>
      <c r="K20" s="89"/>
      <c r="L20" s="89"/>
      <c r="M20" s="89"/>
      <c r="N20" s="89"/>
      <c r="O20" s="89"/>
      <c r="P20" s="89"/>
      <c r="Q20" s="89"/>
      <c r="R20" s="90"/>
    </row>
    <row r="21" spans="4:19" ht="21.75" thickBot="1" x14ac:dyDescent="0.4">
      <c r="D21" s="67" t="s">
        <v>6</v>
      </c>
      <c r="E21" s="68"/>
      <c r="F21" s="69"/>
      <c r="G21" s="70">
        <v>30701000</v>
      </c>
      <c r="H21" s="71"/>
      <c r="I21" s="71"/>
      <c r="J21" s="71"/>
      <c r="K21" s="71"/>
      <c r="L21" s="71"/>
      <c r="M21" s="71"/>
      <c r="N21" s="71"/>
      <c r="O21" s="71"/>
      <c r="P21" s="71"/>
      <c r="Q21" s="71"/>
      <c r="R21" s="72"/>
    </row>
    <row r="22" spans="4:19" hidden="1" x14ac:dyDescent="0.35"/>
    <row r="23" spans="4:19" hidden="1" x14ac:dyDescent="0.35"/>
    <row r="24" spans="4:19" ht="21.75" thickBot="1" x14ac:dyDescent="0.4"/>
    <row r="25" spans="4:19" ht="24" customHeight="1" thickBot="1" x14ac:dyDescent="0.3">
      <c r="D25" s="73" t="s">
        <v>7</v>
      </c>
      <c r="E25" s="73" t="s">
        <v>8</v>
      </c>
      <c r="F25" s="73" t="s">
        <v>9</v>
      </c>
      <c r="G25" s="76" t="s">
        <v>10</v>
      </c>
      <c r="H25" s="77"/>
      <c r="I25" s="77"/>
      <c r="J25" s="77"/>
      <c r="K25" s="77"/>
      <c r="L25" s="77"/>
      <c r="M25" s="77"/>
      <c r="N25" s="77"/>
      <c r="O25" s="77"/>
      <c r="P25" s="78"/>
      <c r="Q25" s="79" t="s">
        <v>19</v>
      </c>
      <c r="R25" s="79" t="s">
        <v>20</v>
      </c>
      <c r="S25" s="82" t="s">
        <v>148</v>
      </c>
    </row>
    <row r="26" spans="4:19" ht="44.25" customHeight="1" thickBot="1" x14ac:dyDescent="0.3">
      <c r="D26" s="74"/>
      <c r="E26" s="74"/>
      <c r="F26" s="74"/>
      <c r="G26" s="60" t="s">
        <v>11</v>
      </c>
      <c r="H26" s="60" t="s">
        <v>12</v>
      </c>
      <c r="I26" s="62" t="s">
        <v>13</v>
      </c>
      <c r="J26" s="63"/>
      <c r="K26" s="60" t="s">
        <v>16</v>
      </c>
      <c r="L26" s="62" t="s">
        <v>17</v>
      </c>
      <c r="M26" s="63"/>
      <c r="N26" s="64" t="s">
        <v>139</v>
      </c>
      <c r="O26" s="49" t="s">
        <v>22</v>
      </c>
      <c r="P26" s="50"/>
      <c r="Q26" s="80"/>
      <c r="R26" s="81"/>
      <c r="S26" s="83"/>
    </row>
    <row r="27" spans="4:19" ht="72.75" customHeight="1" thickBot="1" x14ac:dyDescent="0.3">
      <c r="D27" s="75"/>
      <c r="E27" s="75"/>
      <c r="F27" s="75"/>
      <c r="G27" s="61"/>
      <c r="H27" s="61"/>
      <c r="I27" s="4" t="s">
        <v>14</v>
      </c>
      <c r="J27" s="20" t="s">
        <v>15</v>
      </c>
      <c r="K27" s="61"/>
      <c r="L27" s="4" t="s">
        <v>18</v>
      </c>
      <c r="M27" s="4" t="s">
        <v>15</v>
      </c>
      <c r="N27" s="65"/>
      <c r="O27" s="17" t="s">
        <v>23</v>
      </c>
      <c r="P27" s="4" t="s">
        <v>24</v>
      </c>
      <c r="Q27" s="81"/>
      <c r="R27" s="20" t="s">
        <v>21</v>
      </c>
      <c r="S27" s="84"/>
    </row>
    <row r="28" spans="4:19" ht="21.75" thickBot="1" x14ac:dyDescent="0.4">
      <c r="D28" s="5">
        <v>1</v>
      </c>
      <c r="E28" s="5">
        <v>2</v>
      </c>
      <c r="F28" s="5">
        <v>3</v>
      </c>
      <c r="G28" s="5">
        <v>4</v>
      </c>
      <c r="H28" s="5">
        <v>5</v>
      </c>
      <c r="I28" s="5">
        <v>6</v>
      </c>
      <c r="J28" s="5">
        <v>7</v>
      </c>
      <c r="K28" s="5">
        <v>8</v>
      </c>
      <c r="L28" s="5">
        <v>9</v>
      </c>
      <c r="M28" s="5">
        <v>10</v>
      </c>
      <c r="N28" s="35">
        <v>11</v>
      </c>
      <c r="O28" s="5">
        <v>12</v>
      </c>
      <c r="P28" s="5">
        <v>13</v>
      </c>
      <c r="Q28" s="5">
        <v>14</v>
      </c>
      <c r="R28" s="5">
        <v>15</v>
      </c>
    </row>
    <row r="29" spans="4:19" ht="21.75" thickBot="1" x14ac:dyDescent="0.4">
      <c r="D29" s="5"/>
      <c r="E29" s="5"/>
      <c r="F29" s="5"/>
      <c r="H29" s="66" t="s">
        <v>85</v>
      </c>
      <c r="I29" s="66"/>
      <c r="J29" s="66"/>
      <c r="K29" s="66"/>
      <c r="N29" s="35"/>
      <c r="O29" s="5"/>
      <c r="P29" s="5"/>
      <c r="Q29" s="5"/>
      <c r="R29" s="5"/>
    </row>
    <row r="30" spans="4:19" ht="90" customHeight="1" thickBot="1" x14ac:dyDescent="0.4">
      <c r="D30" s="11">
        <v>1</v>
      </c>
      <c r="E30" s="12" t="s">
        <v>134</v>
      </c>
      <c r="F30" s="12" t="s">
        <v>135</v>
      </c>
      <c r="G30" s="4" t="s">
        <v>40</v>
      </c>
      <c r="H30" s="4" t="s">
        <v>75</v>
      </c>
      <c r="I30" s="11">
        <v>796</v>
      </c>
      <c r="J30" s="11" t="s">
        <v>38</v>
      </c>
      <c r="K30" s="4" t="s">
        <v>71</v>
      </c>
      <c r="L30" s="11">
        <v>41500</v>
      </c>
      <c r="M30" s="10" t="s">
        <v>39</v>
      </c>
      <c r="N30" s="15">
        <v>317825.63</v>
      </c>
      <c r="O30" s="12" t="s">
        <v>50</v>
      </c>
      <c r="P30" s="12" t="s">
        <v>86</v>
      </c>
      <c r="Q30" s="14" t="s">
        <v>46</v>
      </c>
      <c r="R30" s="11" t="s">
        <v>49</v>
      </c>
      <c r="S30" s="28" t="s">
        <v>149</v>
      </c>
    </row>
    <row r="31" spans="4:19" ht="141.75" customHeight="1" thickBot="1" x14ac:dyDescent="0.4">
      <c r="D31" s="11">
        <f t="shared" ref="D31:D46" si="0">D30+1</f>
        <v>2</v>
      </c>
      <c r="E31" s="11" t="s">
        <v>65</v>
      </c>
      <c r="F31" s="11" t="s">
        <v>52</v>
      </c>
      <c r="G31" s="4" t="s">
        <v>51</v>
      </c>
      <c r="H31" s="4" t="s">
        <v>63</v>
      </c>
      <c r="I31" s="13">
        <v>112</v>
      </c>
      <c r="J31" s="13" t="s">
        <v>64</v>
      </c>
      <c r="K31" s="13">
        <v>16700</v>
      </c>
      <c r="L31" s="11">
        <v>41500</v>
      </c>
      <c r="M31" s="10" t="s">
        <v>39</v>
      </c>
      <c r="N31" s="15">
        <v>800000</v>
      </c>
      <c r="O31" s="12" t="s">
        <v>50</v>
      </c>
      <c r="P31" s="12" t="s">
        <v>81</v>
      </c>
      <c r="Q31" s="4" t="s">
        <v>68</v>
      </c>
      <c r="R31" s="11" t="s">
        <v>49</v>
      </c>
      <c r="S31" s="28" t="s">
        <v>153</v>
      </c>
    </row>
    <row r="32" spans="4:19" ht="141.75" customHeight="1" thickBot="1" x14ac:dyDescent="0.4">
      <c r="D32" s="11">
        <f t="shared" si="0"/>
        <v>3</v>
      </c>
      <c r="E32" s="11" t="s">
        <v>187</v>
      </c>
      <c r="F32" s="11" t="s">
        <v>147</v>
      </c>
      <c r="G32" s="4" t="s">
        <v>185</v>
      </c>
      <c r="H32" s="4" t="s">
        <v>186</v>
      </c>
      <c r="I32" s="11">
        <v>876</v>
      </c>
      <c r="J32" s="11" t="s">
        <v>37</v>
      </c>
      <c r="K32" s="11">
        <v>1</v>
      </c>
      <c r="L32" s="11">
        <v>41500</v>
      </c>
      <c r="M32" s="10" t="s">
        <v>39</v>
      </c>
      <c r="N32" s="15">
        <v>72759.92</v>
      </c>
      <c r="O32" s="12" t="s">
        <v>93</v>
      </c>
      <c r="P32" s="12" t="s">
        <v>94</v>
      </c>
      <c r="Q32" s="14" t="s">
        <v>47</v>
      </c>
      <c r="R32" s="11" t="s">
        <v>48</v>
      </c>
      <c r="S32" s="28" t="s">
        <v>151</v>
      </c>
    </row>
    <row r="33" spans="4:19" ht="117.75" customHeight="1" thickBot="1" x14ac:dyDescent="0.4">
      <c r="D33" s="11">
        <f>D31+1</f>
        <v>3</v>
      </c>
      <c r="E33" s="12" t="s">
        <v>102</v>
      </c>
      <c r="F33" s="12" t="s">
        <v>103</v>
      </c>
      <c r="G33" s="4" t="s">
        <v>104</v>
      </c>
      <c r="H33" s="4" t="s">
        <v>105</v>
      </c>
      <c r="I33" s="11">
        <v>876</v>
      </c>
      <c r="J33" s="11" t="s">
        <v>37</v>
      </c>
      <c r="K33" s="11">
        <v>1</v>
      </c>
      <c r="L33" s="11">
        <v>41500</v>
      </c>
      <c r="M33" s="10" t="s">
        <v>39</v>
      </c>
      <c r="N33" s="15">
        <v>344880</v>
      </c>
      <c r="O33" s="12" t="s">
        <v>93</v>
      </c>
      <c r="P33" s="12" t="s">
        <v>86</v>
      </c>
      <c r="Q33" s="14" t="s">
        <v>46</v>
      </c>
      <c r="R33" s="11" t="s">
        <v>49</v>
      </c>
      <c r="S33" s="28" t="s">
        <v>159</v>
      </c>
    </row>
    <row r="34" spans="4:19" ht="65.25" customHeight="1" thickBot="1" x14ac:dyDescent="0.4">
      <c r="D34" s="11">
        <f t="shared" si="0"/>
        <v>4</v>
      </c>
      <c r="E34" s="11" t="s">
        <v>90</v>
      </c>
      <c r="F34" s="24" t="s">
        <v>91</v>
      </c>
      <c r="G34" s="14" t="s">
        <v>92</v>
      </c>
      <c r="H34" s="4" t="s">
        <v>75</v>
      </c>
      <c r="I34" s="11">
        <v>876</v>
      </c>
      <c r="J34" s="11" t="s">
        <v>37</v>
      </c>
      <c r="K34" s="11">
        <v>1</v>
      </c>
      <c r="L34" s="11">
        <v>41500</v>
      </c>
      <c r="M34" s="10" t="s">
        <v>39</v>
      </c>
      <c r="N34" s="15">
        <v>1025497.2</v>
      </c>
      <c r="O34" s="25" t="s">
        <v>93</v>
      </c>
      <c r="P34" s="25" t="s">
        <v>94</v>
      </c>
      <c r="Q34" s="14" t="s">
        <v>47</v>
      </c>
      <c r="R34" s="11" t="s">
        <v>48</v>
      </c>
      <c r="S34" s="28" t="s">
        <v>150</v>
      </c>
    </row>
    <row r="35" spans="4:19" ht="67.5" customHeight="1" thickBot="1" x14ac:dyDescent="0.4">
      <c r="D35" s="11">
        <f t="shared" si="0"/>
        <v>5</v>
      </c>
      <c r="E35" s="11" t="s">
        <v>145</v>
      </c>
      <c r="F35" s="24" t="s">
        <v>143</v>
      </c>
      <c r="G35" s="14" t="s">
        <v>141</v>
      </c>
      <c r="H35" s="4" t="s">
        <v>75</v>
      </c>
      <c r="I35" s="11">
        <v>166</v>
      </c>
      <c r="J35" s="11" t="s">
        <v>142</v>
      </c>
      <c r="K35" s="11">
        <v>2000</v>
      </c>
      <c r="L35" s="11">
        <v>41500</v>
      </c>
      <c r="M35" s="10" t="s">
        <v>39</v>
      </c>
      <c r="N35" s="15">
        <v>48000</v>
      </c>
      <c r="O35" s="25" t="s">
        <v>93</v>
      </c>
      <c r="P35" s="25" t="s">
        <v>94</v>
      </c>
      <c r="Q35" s="14" t="s">
        <v>46</v>
      </c>
      <c r="R35" s="11" t="s">
        <v>49</v>
      </c>
      <c r="S35" s="28" t="s">
        <v>150</v>
      </c>
    </row>
    <row r="36" spans="4:19" ht="102.75" customHeight="1" thickBot="1" x14ac:dyDescent="0.4">
      <c r="D36" s="11">
        <f t="shared" si="0"/>
        <v>6</v>
      </c>
      <c r="E36" s="11" t="s">
        <v>61</v>
      </c>
      <c r="F36" s="11" t="s">
        <v>62</v>
      </c>
      <c r="G36" s="4" t="s">
        <v>95</v>
      </c>
      <c r="H36" s="4" t="s">
        <v>163</v>
      </c>
      <c r="I36" s="11">
        <v>876</v>
      </c>
      <c r="J36" s="11" t="s">
        <v>37</v>
      </c>
      <c r="K36" s="11">
        <v>1</v>
      </c>
      <c r="L36" s="11">
        <v>41500</v>
      </c>
      <c r="M36" s="10" t="s">
        <v>39</v>
      </c>
      <c r="N36" s="15">
        <f>310050.84+231000</f>
        <v>541050.84000000008</v>
      </c>
      <c r="O36" s="12" t="s">
        <v>93</v>
      </c>
      <c r="P36" s="12" t="s">
        <v>94</v>
      </c>
      <c r="Q36" s="4" t="s">
        <v>47</v>
      </c>
      <c r="R36" s="11" t="s">
        <v>48</v>
      </c>
      <c r="S36" s="28" t="s">
        <v>150</v>
      </c>
    </row>
    <row r="37" spans="4:19" ht="87" customHeight="1" thickBot="1" x14ac:dyDescent="0.4">
      <c r="D37" s="11">
        <f t="shared" si="0"/>
        <v>7</v>
      </c>
      <c r="E37" s="24" t="s">
        <v>133</v>
      </c>
      <c r="F37" s="24" t="s">
        <v>97</v>
      </c>
      <c r="G37" s="4" t="s">
        <v>98</v>
      </c>
      <c r="H37" s="4" t="s">
        <v>99</v>
      </c>
      <c r="I37" s="11">
        <v>796</v>
      </c>
      <c r="J37" s="11" t="s">
        <v>38</v>
      </c>
      <c r="K37" s="4" t="s">
        <v>71</v>
      </c>
      <c r="L37" s="11">
        <v>41500</v>
      </c>
      <c r="M37" s="10" t="s">
        <v>39</v>
      </c>
      <c r="N37" s="15">
        <v>575474.18000000005</v>
      </c>
      <c r="O37" s="12" t="s">
        <v>93</v>
      </c>
      <c r="P37" s="12" t="s">
        <v>94</v>
      </c>
      <c r="Q37" s="4" t="s">
        <v>47</v>
      </c>
      <c r="R37" s="11" t="s">
        <v>48</v>
      </c>
      <c r="S37" s="28" t="s">
        <v>151</v>
      </c>
    </row>
    <row r="38" spans="4:19" ht="71.25" customHeight="1" thickBot="1" x14ac:dyDescent="0.4">
      <c r="D38" s="11">
        <f t="shared" si="0"/>
        <v>8</v>
      </c>
      <c r="E38" s="11" t="s">
        <v>133</v>
      </c>
      <c r="F38" s="11" t="s">
        <v>100</v>
      </c>
      <c r="G38" s="14" t="s">
        <v>101</v>
      </c>
      <c r="H38" s="4" t="s">
        <v>75</v>
      </c>
      <c r="I38" s="11">
        <v>876</v>
      </c>
      <c r="J38" s="11" t="s">
        <v>37</v>
      </c>
      <c r="K38" s="11">
        <v>1</v>
      </c>
      <c r="L38" s="11">
        <v>41500</v>
      </c>
      <c r="M38" s="10" t="s">
        <v>39</v>
      </c>
      <c r="N38" s="15">
        <v>997544.26</v>
      </c>
      <c r="O38" s="12" t="s">
        <v>93</v>
      </c>
      <c r="P38" s="12" t="s">
        <v>94</v>
      </c>
      <c r="Q38" s="4" t="s">
        <v>47</v>
      </c>
      <c r="R38" s="11" t="s">
        <v>48</v>
      </c>
      <c r="S38" s="28" t="s">
        <v>151</v>
      </c>
    </row>
    <row r="39" spans="4:19" ht="137.25" customHeight="1" thickBot="1" x14ac:dyDescent="0.4">
      <c r="D39" s="11">
        <f t="shared" si="0"/>
        <v>9</v>
      </c>
      <c r="E39" s="11" t="s">
        <v>58</v>
      </c>
      <c r="F39" s="4" t="s">
        <v>59</v>
      </c>
      <c r="G39" s="4" t="s">
        <v>60</v>
      </c>
      <c r="H39" s="4" t="s">
        <v>164</v>
      </c>
      <c r="I39" s="11">
        <v>876</v>
      </c>
      <c r="J39" s="11" t="s">
        <v>37</v>
      </c>
      <c r="K39" s="4">
        <v>1</v>
      </c>
      <c r="L39" s="11">
        <v>41500</v>
      </c>
      <c r="M39" s="10" t="s">
        <v>39</v>
      </c>
      <c r="N39" s="32">
        <f>502630.38+311599.26+894952.8</f>
        <v>1709182.44</v>
      </c>
      <c r="O39" s="12" t="s">
        <v>93</v>
      </c>
      <c r="P39" s="12" t="s">
        <v>96</v>
      </c>
      <c r="Q39" s="4" t="s">
        <v>47</v>
      </c>
      <c r="R39" s="11" t="s">
        <v>48</v>
      </c>
      <c r="S39" s="28" t="s">
        <v>150</v>
      </c>
    </row>
    <row r="40" spans="4:19" ht="119.25" customHeight="1" thickBot="1" x14ac:dyDescent="0.4">
      <c r="D40" s="11">
        <f t="shared" si="0"/>
        <v>10</v>
      </c>
      <c r="E40" s="11" t="s">
        <v>58</v>
      </c>
      <c r="F40" s="4" t="s">
        <v>59</v>
      </c>
      <c r="G40" s="4" t="s">
        <v>60</v>
      </c>
      <c r="H40" s="4" t="s">
        <v>165</v>
      </c>
      <c r="I40" s="11">
        <v>876</v>
      </c>
      <c r="J40" s="11" t="s">
        <v>37</v>
      </c>
      <c r="K40" s="4">
        <v>1</v>
      </c>
      <c r="L40" s="11">
        <v>41500</v>
      </c>
      <c r="M40" s="10" t="s">
        <v>39</v>
      </c>
      <c r="N40" s="32">
        <f>479635.38+430195.51+359674.56</f>
        <v>1269505.45</v>
      </c>
      <c r="O40" s="12" t="s">
        <v>93</v>
      </c>
      <c r="P40" s="12" t="s">
        <v>96</v>
      </c>
      <c r="Q40" s="4" t="s">
        <v>47</v>
      </c>
      <c r="R40" s="11" t="s">
        <v>48</v>
      </c>
      <c r="S40" s="28" t="s">
        <v>150</v>
      </c>
    </row>
    <row r="41" spans="4:19" ht="102" customHeight="1" thickBot="1" x14ac:dyDescent="0.4">
      <c r="D41" s="11">
        <f t="shared" si="0"/>
        <v>11</v>
      </c>
      <c r="E41" s="11" t="s">
        <v>58</v>
      </c>
      <c r="F41" s="4" t="s">
        <v>59</v>
      </c>
      <c r="G41" s="4" t="s">
        <v>60</v>
      </c>
      <c r="H41" s="4" t="s">
        <v>166</v>
      </c>
      <c r="I41" s="11">
        <v>876</v>
      </c>
      <c r="J41" s="11" t="s">
        <v>37</v>
      </c>
      <c r="K41" s="4">
        <v>1</v>
      </c>
      <c r="L41" s="11">
        <v>41500</v>
      </c>
      <c r="M41" s="10" t="s">
        <v>39</v>
      </c>
      <c r="N41" s="32">
        <f>457749.18+382520.88</f>
        <v>840270.06</v>
      </c>
      <c r="O41" s="12" t="s">
        <v>93</v>
      </c>
      <c r="P41" s="12" t="s">
        <v>96</v>
      </c>
      <c r="Q41" s="4" t="s">
        <v>47</v>
      </c>
      <c r="R41" s="11" t="s">
        <v>48</v>
      </c>
      <c r="S41" s="28" t="s">
        <v>150</v>
      </c>
    </row>
    <row r="42" spans="4:19" ht="87.75" customHeight="1" thickBot="1" x14ac:dyDescent="0.4">
      <c r="D42" s="11">
        <f t="shared" si="0"/>
        <v>12</v>
      </c>
      <c r="E42" s="11" t="s">
        <v>58</v>
      </c>
      <c r="F42" s="4" t="s">
        <v>59</v>
      </c>
      <c r="G42" s="4" t="s">
        <v>60</v>
      </c>
      <c r="H42" s="4" t="s">
        <v>179</v>
      </c>
      <c r="I42" s="11">
        <v>876</v>
      </c>
      <c r="J42" s="11" t="s">
        <v>37</v>
      </c>
      <c r="K42" s="4">
        <v>1</v>
      </c>
      <c r="L42" s="11">
        <v>41500</v>
      </c>
      <c r="M42" s="10" t="s">
        <v>39</v>
      </c>
      <c r="N42" s="32">
        <v>886344.48</v>
      </c>
      <c r="O42" s="12" t="s">
        <v>93</v>
      </c>
      <c r="P42" s="12" t="s">
        <v>96</v>
      </c>
      <c r="Q42" s="4" t="s">
        <v>47</v>
      </c>
      <c r="R42" s="11" t="s">
        <v>48</v>
      </c>
      <c r="S42" s="28" t="s">
        <v>150</v>
      </c>
    </row>
    <row r="43" spans="4:19" ht="96.75" customHeight="1" thickBot="1" x14ac:dyDescent="0.4">
      <c r="D43" s="11">
        <f t="shared" si="0"/>
        <v>13</v>
      </c>
      <c r="E43" s="11" t="s">
        <v>58</v>
      </c>
      <c r="F43" s="4" t="s">
        <v>59</v>
      </c>
      <c r="G43" s="4" t="s">
        <v>60</v>
      </c>
      <c r="H43" s="4" t="s">
        <v>117</v>
      </c>
      <c r="I43" s="11">
        <v>876</v>
      </c>
      <c r="J43" s="11" t="s">
        <v>37</v>
      </c>
      <c r="K43" s="4">
        <v>1</v>
      </c>
      <c r="L43" s="11">
        <v>41500</v>
      </c>
      <c r="M43" s="10" t="s">
        <v>39</v>
      </c>
      <c r="N43" s="32">
        <v>378747.18</v>
      </c>
      <c r="O43" s="12" t="s">
        <v>82</v>
      </c>
      <c r="P43" s="12" t="s">
        <v>96</v>
      </c>
      <c r="Q43" s="4" t="s">
        <v>46</v>
      </c>
      <c r="R43" s="11" t="s">
        <v>49</v>
      </c>
      <c r="S43" s="28" t="s">
        <v>150</v>
      </c>
    </row>
    <row r="44" spans="4:19" ht="87" customHeight="1" thickBot="1" x14ac:dyDescent="0.4">
      <c r="D44" s="11">
        <f t="shared" si="0"/>
        <v>14</v>
      </c>
      <c r="E44" s="11" t="s">
        <v>157</v>
      </c>
      <c r="F44" s="4" t="s">
        <v>57</v>
      </c>
      <c r="G44" s="4" t="s">
        <v>42</v>
      </c>
      <c r="H44" s="4" t="s">
        <v>75</v>
      </c>
      <c r="I44" s="11">
        <v>796</v>
      </c>
      <c r="J44" s="11" t="s">
        <v>38</v>
      </c>
      <c r="K44" s="4" t="s">
        <v>71</v>
      </c>
      <c r="L44" s="11">
        <v>41500</v>
      </c>
      <c r="M44" s="10" t="s">
        <v>39</v>
      </c>
      <c r="N44" s="15">
        <v>332553.18</v>
      </c>
      <c r="O44" s="12" t="s">
        <v>82</v>
      </c>
      <c r="P44" s="12" t="s">
        <v>83</v>
      </c>
      <c r="Q44" s="4" t="s">
        <v>47</v>
      </c>
      <c r="R44" s="11" t="s">
        <v>48</v>
      </c>
      <c r="S44" s="28" t="s">
        <v>152</v>
      </c>
    </row>
    <row r="45" spans="4:19" ht="60.75" customHeight="1" thickBot="1" x14ac:dyDescent="0.4">
      <c r="D45" s="11">
        <f t="shared" si="0"/>
        <v>15</v>
      </c>
      <c r="E45" s="11"/>
      <c r="F45" s="4"/>
      <c r="G45" s="4"/>
      <c r="H45" s="4"/>
      <c r="I45" s="11"/>
      <c r="J45" s="11"/>
      <c r="K45" s="4"/>
      <c r="L45" s="11"/>
      <c r="M45" s="10"/>
      <c r="N45" s="15"/>
      <c r="O45" s="12"/>
      <c r="P45" s="12"/>
      <c r="Q45" s="4"/>
      <c r="R45" s="11"/>
      <c r="S45" s="28" t="s">
        <v>151</v>
      </c>
    </row>
    <row r="46" spans="4:19" ht="87" customHeight="1" thickBot="1" x14ac:dyDescent="0.4">
      <c r="D46" s="11">
        <f t="shared" si="0"/>
        <v>16</v>
      </c>
      <c r="E46" s="11" t="s">
        <v>56</v>
      </c>
      <c r="F46" s="11" t="s">
        <v>77</v>
      </c>
      <c r="G46" s="4" t="s">
        <v>55</v>
      </c>
      <c r="H46" s="4" t="s">
        <v>70</v>
      </c>
      <c r="I46" s="11">
        <v>796</v>
      </c>
      <c r="J46" s="11" t="s">
        <v>38</v>
      </c>
      <c r="K46" s="11">
        <v>1</v>
      </c>
      <c r="L46" s="11">
        <v>41500</v>
      </c>
      <c r="M46" s="10" t="s">
        <v>39</v>
      </c>
      <c r="N46" s="15">
        <v>870136.92</v>
      </c>
      <c r="O46" s="12" t="s">
        <v>82</v>
      </c>
      <c r="P46" s="12" t="s">
        <v>83</v>
      </c>
      <c r="Q46" s="4" t="s">
        <v>47</v>
      </c>
      <c r="R46" s="11" t="s">
        <v>48</v>
      </c>
      <c r="S46" s="28" t="s">
        <v>153</v>
      </c>
    </row>
    <row r="47" spans="4:19" ht="21.75" thickBot="1" x14ac:dyDescent="0.4">
      <c r="D47" s="5"/>
      <c r="E47" s="5"/>
      <c r="F47" s="5"/>
      <c r="G47" s="22"/>
      <c r="H47" s="23" t="s">
        <v>89</v>
      </c>
      <c r="I47" s="26"/>
      <c r="J47" s="26"/>
      <c r="K47" s="26"/>
      <c r="L47" s="26"/>
      <c r="M47" s="27"/>
      <c r="N47" s="36"/>
      <c r="O47" s="5"/>
      <c r="P47" s="5"/>
      <c r="Q47" s="5"/>
      <c r="R47" s="5"/>
    </row>
    <row r="48" spans="4:19" ht="114.75" customHeight="1" thickBot="1" x14ac:dyDescent="0.4">
      <c r="D48" s="11">
        <f>D46+1</f>
        <v>17</v>
      </c>
      <c r="E48" s="11" t="s">
        <v>102</v>
      </c>
      <c r="F48" s="4" t="s">
        <v>103</v>
      </c>
      <c r="G48" s="4" t="s">
        <v>115</v>
      </c>
      <c r="H48" s="4" t="s">
        <v>116</v>
      </c>
      <c r="I48" s="11">
        <v>876</v>
      </c>
      <c r="J48" s="11" t="s">
        <v>37</v>
      </c>
      <c r="K48" s="4">
        <v>1</v>
      </c>
      <c r="L48" s="11">
        <v>41500</v>
      </c>
      <c r="M48" s="10" t="s">
        <v>39</v>
      </c>
      <c r="N48" s="15">
        <v>108000</v>
      </c>
      <c r="O48" s="12" t="s">
        <v>86</v>
      </c>
      <c r="P48" s="12" t="s">
        <v>94</v>
      </c>
      <c r="Q48" s="4" t="s">
        <v>46</v>
      </c>
      <c r="R48" s="11" t="s">
        <v>49</v>
      </c>
      <c r="S48" s="28" t="s">
        <v>159</v>
      </c>
    </row>
    <row r="49" spans="4:21" ht="126" customHeight="1" thickBot="1" x14ac:dyDescent="0.4">
      <c r="D49" s="11">
        <f>D48+1</f>
        <v>18</v>
      </c>
      <c r="E49" s="11" t="s">
        <v>102</v>
      </c>
      <c r="F49" s="4" t="s">
        <v>103</v>
      </c>
      <c r="G49" s="4" t="s">
        <v>115</v>
      </c>
      <c r="H49" s="4" t="s">
        <v>172</v>
      </c>
      <c r="I49" s="11">
        <v>876</v>
      </c>
      <c r="J49" s="11" t="s">
        <v>37</v>
      </c>
      <c r="K49" s="4">
        <v>1</v>
      </c>
      <c r="L49" s="11">
        <v>41500</v>
      </c>
      <c r="M49" s="10" t="s">
        <v>39</v>
      </c>
      <c r="N49" s="32">
        <v>109824</v>
      </c>
      <c r="O49" s="12" t="s">
        <v>86</v>
      </c>
      <c r="P49" s="12" t="s">
        <v>94</v>
      </c>
      <c r="Q49" s="4" t="s">
        <v>46</v>
      </c>
      <c r="R49" s="11" t="s">
        <v>49</v>
      </c>
      <c r="S49" s="28" t="s">
        <v>159</v>
      </c>
    </row>
    <row r="50" spans="4:21" ht="93" customHeight="1" thickBot="1" x14ac:dyDescent="0.4">
      <c r="D50" s="11">
        <f>D49+1</f>
        <v>19</v>
      </c>
      <c r="E50" s="11" t="s">
        <v>145</v>
      </c>
      <c r="F50" s="4" t="s">
        <v>146</v>
      </c>
      <c r="G50" s="4" t="s">
        <v>144</v>
      </c>
      <c r="H50" s="4" t="s">
        <v>154</v>
      </c>
      <c r="I50" s="11">
        <v>123</v>
      </c>
      <c r="J50" s="11" t="s">
        <v>140</v>
      </c>
      <c r="K50" s="14">
        <v>14</v>
      </c>
      <c r="L50" s="11">
        <v>41500</v>
      </c>
      <c r="M50" s="10" t="s">
        <v>39</v>
      </c>
      <c r="N50" s="32">
        <v>735303.88</v>
      </c>
      <c r="O50" s="12" t="s">
        <v>86</v>
      </c>
      <c r="P50" s="12" t="s">
        <v>122</v>
      </c>
      <c r="Q50" s="4" t="s">
        <v>47</v>
      </c>
      <c r="R50" s="11" t="s">
        <v>48</v>
      </c>
      <c r="S50" s="28" t="s">
        <v>151</v>
      </c>
    </row>
    <row r="51" spans="4:21" ht="54.75" customHeight="1" thickBot="1" x14ac:dyDescent="0.4">
      <c r="D51" s="11">
        <f t="shared" ref="D51:D57" si="1">D50+1</f>
        <v>20</v>
      </c>
      <c r="E51" s="11" t="s">
        <v>58</v>
      </c>
      <c r="F51" s="4" t="s">
        <v>118</v>
      </c>
      <c r="G51" s="4" t="s">
        <v>180</v>
      </c>
      <c r="H51" s="4" t="s">
        <v>182</v>
      </c>
      <c r="I51" s="11">
        <v>876</v>
      </c>
      <c r="J51" s="11" t="s">
        <v>37</v>
      </c>
      <c r="K51" s="14">
        <v>1</v>
      </c>
      <c r="L51" s="11">
        <v>41500</v>
      </c>
      <c r="M51" s="10" t="s">
        <v>39</v>
      </c>
      <c r="N51" s="32">
        <v>159497.10999999999</v>
      </c>
      <c r="O51" s="12" t="s">
        <v>168</v>
      </c>
      <c r="P51" s="12" t="s">
        <v>96</v>
      </c>
      <c r="Q51" s="4" t="s">
        <v>47</v>
      </c>
      <c r="R51" s="11" t="s">
        <v>48</v>
      </c>
      <c r="S51" s="28" t="s">
        <v>150</v>
      </c>
    </row>
    <row r="52" spans="4:21" ht="75" customHeight="1" thickBot="1" x14ac:dyDescent="0.4">
      <c r="D52" s="11">
        <f t="shared" si="1"/>
        <v>21</v>
      </c>
      <c r="E52" s="11" t="s">
        <v>58</v>
      </c>
      <c r="F52" s="4" t="s">
        <v>118</v>
      </c>
      <c r="G52" s="4" t="s">
        <v>180</v>
      </c>
      <c r="H52" s="4" t="s">
        <v>120</v>
      </c>
      <c r="I52" s="11">
        <v>876</v>
      </c>
      <c r="J52" s="11" t="s">
        <v>37</v>
      </c>
      <c r="K52" s="14">
        <v>1</v>
      </c>
      <c r="L52" s="11">
        <v>41500</v>
      </c>
      <c r="M52" s="10" t="s">
        <v>39</v>
      </c>
      <c r="N52" s="32">
        <v>2084246.8</v>
      </c>
      <c r="O52" s="12" t="s">
        <v>168</v>
      </c>
      <c r="P52" s="12" t="s">
        <v>96</v>
      </c>
      <c r="Q52" s="4" t="s">
        <v>47</v>
      </c>
      <c r="R52" s="11" t="s">
        <v>48</v>
      </c>
      <c r="S52" s="28" t="s">
        <v>150</v>
      </c>
    </row>
    <row r="53" spans="4:21" ht="51" customHeight="1" thickBot="1" x14ac:dyDescent="0.4">
      <c r="D53" s="11">
        <f t="shared" si="1"/>
        <v>22</v>
      </c>
      <c r="E53" s="11" t="s">
        <v>58</v>
      </c>
      <c r="F53" s="11" t="s">
        <v>118</v>
      </c>
      <c r="G53" s="4" t="s">
        <v>119</v>
      </c>
      <c r="H53" s="4" t="s">
        <v>181</v>
      </c>
      <c r="I53" s="11">
        <v>876</v>
      </c>
      <c r="J53" s="11" t="s">
        <v>37</v>
      </c>
      <c r="K53" s="4">
        <v>1</v>
      </c>
      <c r="L53" s="11">
        <v>41500</v>
      </c>
      <c r="M53" s="10" t="s">
        <v>39</v>
      </c>
      <c r="N53" s="32">
        <v>691178.04</v>
      </c>
      <c r="O53" s="12" t="s">
        <v>168</v>
      </c>
      <c r="P53" s="12" t="s">
        <v>96</v>
      </c>
      <c r="Q53" s="4" t="s">
        <v>47</v>
      </c>
      <c r="R53" s="11" t="s">
        <v>48</v>
      </c>
      <c r="S53" s="28" t="s">
        <v>150</v>
      </c>
    </row>
    <row r="54" spans="4:21" ht="202.5" customHeight="1" thickBot="1" x14ac:dyDescent="0.4">
      <c r="D54" s="11">
        <f t="shared" si="1"/>
        <v>23</v>
      </c>
      <c r="E54" s="11" t="s">
        <v>61</v>
      </c>
      <c r="F54" s="11" t="s">
        <v>62</v>
      </c>
      <c r="G54" s="4" t="s">
        <v>95</v>
      </c>
      <c r="H54" s="4" t="s">
        <v>167</v>
      </c>
      <c r="I54" s="11">
        <v>876</v>
      </c>
      <c r="J54" s="11" t="s">
        <v>37</v>
      </c>
      <c r="K54" s="11">
        <v>1</v>
      </c>
      <c r="L54" s="11">
        <v>41500</v>
      </c>
      <c r="M54" s="10" t="s">
        <v>39</v>
      </c>
      <c r="N54" s="15">
        <v>1228920</v>
      </c>
      <c r="O54" s="12" t="s">
        <v>109</v>
      </c>
      <c r="P54" s="12" t="s">
        <v>84</v>
      </c>
      <c r="Q54" s="4" t="s">
        <v>47</v>
      </c>
      <c r="R54" s="11" t="s">
        <v>48</v>
      </c>
      <c r="S54" s="28" t="s">
        <v>150</v>
      </c>
      <c r="U54">
        <f>179520+273240+143880+151800+170280+174240+135960</f>
        <v>1228920</v>
      </c>
    </row>
    <row r="55" spans="4:21" ht="87" customHeight="1" thickBot="1" x14ac:dyDescent="0.4">
      <c r="D55" s="11">
        <f t="shared" si="1"/>
        <v>24</v>
      </c>
      <c r="E55" s="11" t="s">
        <v>111</v>
      </c>
      <c r="F55" s="4" t="s">
        <v>112</v>
      </c>
      <c r="G55" s="4" t="s">
        <v>113</v>
      </c>
      <c r="H55" s="4" t="s">
        <v>114</v>
      </c>
      <c r="I55" s="11">
        <v>876</v>
      </c>
      <c r="J55" s="11" t="s">
        <v>37</v>
      </c>
      <c r="K55" s="4">
        <v>1</v>
      </c>
      <c r="L55" s="11">
        <v>41500</v>
      </c>
      <c r="M55" s="10" t="s">
        <v>39</v>
      </c>
      <c r="N55" s="32">
        <v>123000</v>
      </c>
      <c r="O55" s="12" t="s">
        <v>109</v>
      </c>
      <c r="P55" s="12" t="s">
        <v>87</v>
      </c>
      <c r="Q55" s="4" t="s">
        <v>46</v>
      </c>
      <c r="R55" s="11" t="s">
        <v>49</v>
      </c>
      <c r="S55" s="28" t="s">
        <v>151</v>
      </c>
    </row>
    <row r="56" spans="4:21" ht="151.5" customHeight="1" thickBot="1" x14ac:dyDescent="0.4">
      <c r="D56" s="11">
        <f t="shared" si="1"/>
        <v>25</v>
      </c>
      <c r="E56" s="11" t="s">
        <v>131</v>
      </c>
      <c r="F56" s="4" t="s">
        <v>106</v>
      </c>
      <c r="G56" s="4" t="s">
        <v>107</v>
      </c>
      <c r="H56" s="4" t="s">
        <v>108</v>
      </c>
      <c r="I56" s="11">
        <v>876</v>
      </c>
      <c r="J56" s="11" t="s">
        <v>37</v>
      </c>
      <c r="K56" s="4">
        <v>12</v>
      </c>
      <c r="L56" s="11">
        <v>41500</v>
      </c>
      <c r="M56" s="10" t="s">
        <v>39</v>
      </c>
      <c r="N56" s="32">
        <v>592554.09</v>
      </c>
      <c r="O56" s="12" t="s">
        <v>109</v>
      </c>
      <c r="P56" s="12" t="s">
        <v>110</v>
      </c>
      <c r="Q56" s="4" t="s">
        <v>47</v>
      </c>
      <c r="R56" s="11" t="s">
        <v>48</v>
      </c>
      <c r="S56" s="28" t="s">
        <v>149</v>
      </c>
    </row>
    <row r="57" spans="4:21" ht="83.25" customHeight="1" thickBot="1" x14ac:dyDescent="0.4">
      <c r="D57" s="11">
        <f t="shared" si="1"/>
        <v>26</v>
      </c>
      <c r="E57" s="11" t="s">
        <v>175</v>
      </c>
      <c r="F57" s="4" t="s">
        <v>176</v>
      </c>
      <c r="G57" s="4" t="s">
        <v>177</v>
      </c>
      <c r="H57" s="4" t="s">
        <v>178</v>
      </c>
      <c r="I57" s="11">
        <v>876</v>
      </c>
      <c r="J57" s="11" t="s">
        <v>37</v>
      </c>
      <c r="K57" s="4">
        <v>12</v>
      </c>
      <c r="L57" s="11">
        <v>41500</v>
      </c>
      <c r="M57" s="10" t="s">
        <v>39</v>
      </c>
      <c r="N57" s="32">
        <v>696324.94</v>
      </c>
      <c r="O57" s="12" t="s">
        <v>109</v>
      </c>
      <c r="P57" s="12" t="s">
        <v>110</v>
      </c>
      <c r="Q57" s="4" t="s">
        <v>47</v>
      </c>
      <c r="R57" s="11" t="s">
        <v>48</v>
      </c>
    </row>
    <row r="58" spans="4:21" ht="21.75" thickBot="1" x14ac:dyDescent="0.4">
      <c r="D58" s="5"/>
      <c r="E58" s="5"/>
      <c r="F58" s="5"/>
      <c r="G58" s="51" t="s">
        <v>45</v>
      </c>
      <c r="H58" s="52"/>
      <c r="I58" s="52"/>
      <c r="J58" s="52"/>
      <c r="K58" s="52"/>
      <c r="L58" s="52"/>
      <c r="M58" s="53"/>
      <c r="N58" s="35"/>
      <c r="O58" s="5"/>
      <c r="P58" s="5"/>
      <c r="Q58" s="5"/>
      <c r="R58" s="5"/>
    </row>
    <row r="59" spans="4:21" ht="87" customHeight="1" thickBot="1" x14ac:dyDescent="0.4">
      <c r="D59" s="11">
        <f>D57+1</f>
        <v>27</v>
      </c>
      <c r="E59" s="11" t="s">
        <v>133</v>
      </c>
      <c r="F59" s="4" t="s">
        <v>132</v>
      </c>
      <c r="G59" s="4" t="s">
        <v>121</v>
      </c>
      <c r="H59" s="4" t="s">
        <v>155</v>
      </c>
      <c r="I59" s="11">
        <v>796</v>
      </c>
      <c r="J59" s="11" t="s">
        <v>38</v>
      </c>
      <c r="K59" s="4" t="s">
        <v>71</v>
      </c>
      <c r="L59" s="11">
        <v>41500</v>
      </c>
      <c r="M59" s="10" t="s">
        <v>39</v>
      </c>
      <c r="N59" s="15">
        <v>200000</v>
      </c>
      <c r="O59" s="12" t="s">
        <v>83</v>
      </c>
      <c r="P59" s="12" t="s">
        <v>122</v>
      </c>
      <c r="Q59" s="4" t="s">
        <v>47</v>
      </c>
      <c r="R59" s="11" t="s">
        <v>48</v>
      </c>
      <c r="S59" s="28" t="s">
        <v>159</v>
      </c>
    </row>
    <row r="60" spans="4:21" ht="82.5" customHeight="1" thickBot="1" x14ac:dyDescent="0.4">
      <c r="D60" s="11">
        <f>D59+1</f>
        <v>28</v>
      </c>
      <c r="E60" s="11" t="s">
        <v>133</v>
      </c>
      <c r="F60" s="11" t="s">
        <v>124</v>
      </c>
      <c r="G60" s="4" t="s">
        <v>123</v>
      </c>
      <c r="H60" s="4" t="s">
        <v>156</v>
      </c>
      <c r="I60" s="11">
        <v>876</v>
      </c>
      <c r="J60" s="11" t="s">
        <v>37</v>
      </c>
      <c r="K60" s="4">
        <v>1</v>
      </c>
      <c r="L60" s="11">
        <v>41500</v>
      </c>
      <c r="M60" s="10" t="s">
        <v>39</v>
      </c>
      <c r="N60" s="15">
        <v>187200</v>
      </c>
      <c r="O60" s="12" t="s">
        <v>84</v>
      </c>
      <c r="P60" s="12" t="s">
        <v>122</v>
      </c>
      <c r="Q60" s="4" t="s">
        <v>46</v>
      </c>
      <c r="R60" s="11" t="s">
        <v>49</v>
      </c>
      <c r="S60" s="28" t="s">
        <v>151</v>
      </c>
    </row>
    <row r="61" spans="4:21" s="16" customFormat="1" ht="90.75" customHeight="1" thickBot="1" x14ac:dyDescent="0.4">
      <c r="D61" s="11">
        <f t="shared" ref="D61:D64" si="2">D60+1</f>
        <v>29</v>
      </c>
      <c r="E61" s="13" t="s">
        <v>133</v>
      </c>
      <c r="F61" s="13" t="s">
        <v>125</v>
      </c>
      <c r="G61" s="14" t="s">
        <v>126</v>
      </c>
      <c r="H61" s="4" t="s">
        <v>156</v>
      </c>
      <c r="I61" s="11">
        <v>876</v>
      </c>
      <c r="J61" s="11" t="s">
        <v>37</v>
      </c>
      <c r="K61" s="4">
        <v>1</v>
      </c>
      <c r="L61" s="11">
        <v>41500</v>
      </c>
      <c r="M61" s="10" t="s">
        <v>39</v>
      </c>
      <c r="N61" s="15">
        <v>156000</v>
      </c>
      <c r="O61" s="12" t="s">
        <v>84</v>
      </c>
      <c r="P61" s="12" t="s">
        <v>122</v>
      </c>
      <c r="Q61" s="4" t="s">
        <v>46</v>
      </c>
      <c r="R61" s="11" t="s">
        <v>49</v>
      </c>
      <c r="S61" s="29" t="s">
        <v>151</v>
      </c>
    </row>
    <row r="62" spans="4:21" s="16" customFormat="1" ht="70.5" customHeight="1" thickBot="1" x14ac:dyDescent="0.4">
      <c r="D62" s="11">
        <f t="shared" si="2"/>
        <v>30</v>
      </c>
      <c r="E62" s="11" t="s">
        <v>43</v>
      </c>
      <c r="F62" s="11" t="s">
        <v>44</v>
      </c>
      <c r="G62" s="14" t="s">
        <v>137</v>
      </c>
      <c r="H62" s="4" t="s">
        <v>171</v>
      </c>
      <c r="I62" s="11">
        <v>168</v>
      </c>
      <c r="J62" s="11" t="s">
        <v>169</v>
      </c>
      <c r="K62" s="13">
        <v>90</v>
      </c>
      <c r="L62" s="11">
        <v>41500</v>
      </c>
      <c r="M62" s="10" t="s">
        <v>39</v>
      </c>
      <c r="N62" s="15">
        <v>9175471.6699999999</v>
      </c>
      <c r="O62" s="12" t="s">
        <v>84</v>
      </c>
      <c r="P62" s="12" t="s">
        <v>81</v>
      </c>
      <c r="Q62" s="4" t="s">
        <v>47</v>
      </c>
      <c r="R62" s="11" t="s">
        <v>48</v>
      </c>
      <c r="S62" s="29" t="s">
        <v>151</v>
      </c>
    </row>
    <row r="63" spans="4:21" s="16" customFormat="1" ht="140.25" customHeight="1" thickBot="1" x14ac:dyDescent="0.4">
      <c r="D63" s="11">
        <f t="shared" si="2"/>
        <v>31</v>
      </c>
      <c r="E63" s="11" t="s">
        <v>65</v>
      </c>
      <c r="F63" s="11" t="s">
        <v>52</v>
      </c>
      <c r="G63" s="4" t="s">
        <v>51</v>
      </c>
      <c r="H63" s="4" t="s">
        <v>63</v>
      </c>
      <c r="I63" s="11">
        <v>112</v>
      </c>
      <c r="J63" s="13" t="s">
        <v>64</v>
      </c>
      <c r="K63" s="13">
        <v>8400</v>
      </c>
      <c r="L63" s="11">
        <v>41500</v>
      </c>
      <c r="M63" s="10" t="s">
        <v>39</v>
      </c>
      <c r="N63" s="15">
        <v>558490</v>
      </c>
      <c r="O63" s="12" t="s">
        <v>87</v>
      </c>
      <c r="P63" s="12" t="s">
        <v>81</v>
      </c>
      <c r="Q63" s="4" t="s">
        <v>47</v>
      </c>
      <c r="R63" s="11" t="s">
        <v>48</v>
      </c>
      <c r="S63" s="29" t="s">
        <v>153</v>
      </c>
    </row>
    <row r="64" spans="4:21" ht="156.75" customHeight="1" thickBot="1" x14ac:dyDescent="0.4">
      <c r="D64" s="11">
        <f t="shared" si="2"/>
        <v>32</v>
      </c>
      <c r="E64" s="13" t="s">
        <v>127</v>
      </c>
      <c r="F64" s="13" t="s">
        <v>128</v>
      </c>
      <c r="G64" s="14" t="s">
        <v>136</v>
      </c>
      <c r="H64" s="14" t="s">
        <v>170</v>
      </c>
      <c r="I64" s="11">
        <v>876</v>
      </c>
      <c r="J64" s="11" t="s">
        <v>37</v>
      </c>
      <c r="K64" s="11">
        <v>1</v>
      </c>
      <c r="L64" s="11">
        <v>41500</v>
      </c>
      <c r="M64" s="10" t="s">
        <v>39</v>
      </c>
      <c r="N64" s="15">
        <v>1872000</v>
      </c>
      <c r="O64" s="12" t="s">
        <v>87</v>
      </c>
      <c r="P64" s="12" t="s">
        <v>88</v>
      </c>
      <c r="Q64" s="4" t="s">
        <v>47</v>
      </c>
      <c r="R64" s="11" t="s">
        <v>48</v>
      </c>
      <c r="S64" s="28" t="s">
        <v>151</v>
      </c>
    </row>
    <row r="65" spans="4:19" ht="27" customHeight="1" thickBot="1" x14ac:dyDescent="0.4">
      <c r="D65" s="11"/>
      <c r="E65" s="5"/>
      <c r="F65" s="11"/>
      <c r="G65" s="54" t="s">
        <v>53</v>
      </c>
      <c r="H65" s="55"/>
      <c r="I65" s="55"/>
      <c r="J65" s="55"/>
      <c r="K65" s="55"/>
      <c r="L65" s="55"/>
      <c r="M65" s="56"/>
      <c r="N65" s="15"/>
      <c r="O65" s="12"/>
      <c r="P65" s="12"/>
      <c r="Q65" s="4"/>
      <c r="R65" s="11"/>
    </row>
    <row r="66" spans="4:19" ht="112.5" customHeight="1" thickBot="1" x14ac:dyDescent="0.4">
      <c r="D66" s="11">
        <f>D64+1</f>
        <v>33</v>
      </c>
      <c r="E66" s="11" t="s">
        <v>41</v>
      </c>
      <c r="F66" s="11" t="s">
        <v>41</v>
      </c>
      <c r="G66" s="4" t="s">
        <v>129</v>
      </c>
      <c r="H66" s="4" t="s">
        <v>130</v>
      </c>
      <c r="I66" s="11">
        <v>876</v>
      </c>
      <c r="J66" s="11" t="s">
        <v>37</v>
      </c>
      <c r="K66" s="11">
        <v>1</v>
      </c>
      <c r="L66" s="11">
        <v>41500</v>
      </c>
      <c r="M66" s="10" t="s">
        <v>39</v>
      </c>
      <c r="N66" s="15">
        <v>240000</v>
      </c>
      <c r="O66" s="12" t="s">
        <v>122</v>
      </c>
      <c r="P66" s="12" t="s">
        <v>81</v>
      </c>
      <c r="Q66" s="4" t="s">
        <v>46</v>
      </c>
      <c r="R66" s="11" t="s">
        <v>49</v>
      </c>
      <c r="S66" s="28" t="s">
        <v>151</v>
      </c>
    </row>
    <row r="67" spans="4:19" ht="34.5" thickBot="1" x14ac:dyDescent="0.4">
      <c r="D67" s="5"/>
      <c r="E67" s="5"/>
      <c r="F67" s="5"/>
      <c r="G67" s="5"/>
      <c r="H67" s="5"/>
      <c r="I67" s="5"/>
      <c r="J67" s="11" t="s">
        <v>37</v>
      </c>
      <c r="K67" s="11">
        <v>1</v>
      </c>
      <c r="L67" s="11">
        <v>41500</v>
      </c>
      <c r="M67" s="10" t="s">
        <v>39</v>
      </c>
      <c r="N67" s="35"/>
      <c r="O67" s="5"/>
      <c r="P67" s="5"/>
      <c r="Q67" s="5"/>
      <c r="R67" s="5"/>
    </row>
    <row r="68" spans="4:19" ht="34.5" thickBot="1" x14ac:dyDescent="0.4">
      <c r="D68" s="5"/>
      <c r="E68" s="5"/>
      <c r="F68" s="5"/>
      <c r="G68" s="5"/>
      <c r="H68" s="5"/>
      <c r="I68" s="5"/>
      <c r="J68" s="11" t="s">
        <v>37</v>
      </c>
      <c r="K68" s="11">
        <v>1</v>
      </c>
      <c r="L68" s="11">
        <v>41500</v>
      </c>
      <c r="M68" s="10" t="s">
        <v>39</v>
      </c>
      <c r="N68" s="35"/>
      <c r="O68" s="5"/>
      <c r="P68" s="5"/>
      <c r="Q68" s="5"/>
      <c r="R68" s="5"/>
    </row>
    <row r="69" spans="4:19" ht="21.75" hidden="1" thickBot="1" x14ac:dyDescent="0.4">
      <c r="D69" s="5"/>
      <c r="E69" s="5"/>
      <c r="F69" s="5"/>
      <c r="G69" s="5"/>
      <c r="H69" s="5"/>
      <c r="I69" s="5"/>
      <c r="J69" s="5"/>
      <c r="K69" s="5"/>
      <c r="L69" s="5"/>
      <c r="M69" s="5"/>
      <c r="N69" s="35"/>
      <c r="O69" s="5"/>
      <c r="P69" s="5"/>
      <c r="Q69" s="5"/>
      <c r="R69" s="5"/>
    </row>
    <row r="70" spans="4:19" ht="21.75" hidden="1" thickBot="1" x14ac:dyDescent="0.4">
      <c r="D70" s="5"/>
      <c r="E70" s="5"/>
      <c r="F70" s="5"/>
      <c r="G70" s="5"/>
      <c r="H70" s="5"/>
      <c r="I70" s="5"/>
      <c r="J70" s="5"/>
      <c r="K70" s="5"/>
      <c r="L70" s="5"/>
      <c r="M70" s="5"/>
      <c r="N70" s="35"/>
      <c r="O70" s="5"/>
      <c r="P70" s="5"/>
      <c r="Q70" s="5"/>
      <c r="R70" s="5"/>
    </row>
    <row r="71" spans="4:19" ht="12" hidden="1" customHeight="1" thickBot="1" x14ac:dyDescent="0.4">
      <c r="D71" s="5"/>
      <c r="E71" s="5"/>
      <c r="F71" s="5"/>
      <c r="G71" s="5"/>
      <c r="H71" s="5"/>
      <c r="I71" s="5"/>
      <c r="J71" s="5"/>
      <c r="K71" s="5"/>
      <c r="L71" s="5"/>
      <c r="M71" s="5"/>
      <c r="N71" s="35"/>
      <c r="O71" s="5"/>
      <c r="P71" s="5"/>
      <c r="Q71" s="5"/>
      <c r="R71" s="5"/>
    </row>
    <row r="72" spans="4:19" ht="30" hidden="1" customHeight="1" thickBot="1" x14ac:dyDescent="0.4">
      <c r="D72" s="5"/>
      <c r="E72" s="5"/>
      <c r="F72" s="5"/>
      <c r="G72" s="5"/>
      <c r="H72" s="5"/>
      <c r="I72" s="5"/>
      <c r="J72" s="5"/>
      <c r="K72" s="5"/>
      <c r="L72" s="5"/>
      <c r="M72" s="5"/>
      <c r="N72" s="35"/>
      <c r="O72" s="5"/>
      <c r="P72" s="5"/>
      <c r="Q72" s="5"/>
      <c r="R72" s="5"/>
    </row>
    <row r="73" spans="4:19" ht="21.75" thickBot="1" x14ac:dyDescent="0.4">
      <c r="D73" s="5"/>
      <c r="E73" s="5"/>
      <c r="F73" s="5"/>
      <c r="G73" s="5" t="s">
        <v>54</v>
      </c>
      <c r="H73" s="5"/>
      <c r="I73" s="5"/>
      <c r="J73" s="5"/>
      <c r="K73" s="5"/>
      <c r="L73" s="5"/>
      <c r="M73" s="5"/>
      <c r="N73" s="37">
        <f>SUM(N30:N66)</f>
        <v>29927782.270000003</v>
      </c>
      <c r="O73" s="5"/>
      <c r="P73" s="5"/>
      <c r="Q73" s="5"/>
      <c r="R73" s="5"/>
    </row>
    <row r="74" spans="4:19" ht="174.75" hidden="1" customHeight="1" thickBot="1" x14ac:dyDescent="0.4">
      <c r="D74" s="57" t="s">
        <v>79</v>
      </c>
      <c r="E74" s="58"/>
      <c r="F74" s="58"/>
      <c r="G74" s="58"/>
      <c r="H74" s="58"/>
      <c r="I74" s="58"/>
      <c r="J74" s="58"/>
      <c r="K74" s="58"/>
      <c r="L74" s="58"/>
      <c r="M74" s="58"/>
      <c r="N74" s="58"/>
      <c r="O74" s="58"/>
      <c r="P74" s="58"/>
      <c r="Q74" s="58"/>
      <c r="R74" s="59"/>
    </row>
    <row r="75" spans="4:19" hidden="1" x14ac:dyDescent="0.35">
      <c r="D75" s="19"/>
      <c r="E75" s="19"/>
      <c r="F75" s="19"/>
      <c r="G75" s="19"/>
      <c r="H75" s="19"/>
      <c r="I75" s="19"/>
      <c r="J75" s="19"/>
      <c r="K75" s="19"/>
      <c r="L75" s="19"/>
      <c r="M75" s="19"/>
      <c r="N75" s="38"/>
      <c r="O75" s="19"/>
      <c r="P75" s="19"/>
      <c r="Q75" s="19"/>
      <c r="R75" s="19"/>
    </row>
    <row r="76" spans="4:19" hidden="1" x14ac:dyDescent="0.35"/>
    <row r="77" spans="4:19" ht="15.75" hidden="1" customHeight="1" thickBot="1" x14ac:dyDescent="0.4">
      <c r="E77" s="47" t="s">
        <v>78</v>
      </c>
      <c r="F77" s="47"/>
      <c r="G77" s="47"/>
      <c r="H77" s="47"/>
      <c r="I77" s="47"/>
      <c r="J77" s="6"/>
      <c r="K77" s="48"/>
      <c r="L77" s="48"/>
      <c r="M77" s="48"/>
      <c r="N77" s="39"/>
      <c r="O77" s="8" t="s">
        <v>27</v>
      </c>
      <c r="P77" s="9"/>
      <c r="Q77" s="18">
        <v>2018</v>
      </c>
    </row>
    <row r="78" spans="4:19" hidden="1" x14ac:dyDescent="0.35">
      <c r="E78" s="1" t="s">
        <v>25</v>
      </c>
      <c r="K78" s="1"/>
      <c r="L78" s="1"/>
      <c r="M78" s="1" t="s">
        <v>26</v>
      </c>
      <c r="N78" s="33"/>
      <c r="O78" s="1" t="s">
        <v>28</v>
      </c>
      <c r="P78" s="1"/>
      <c r="Q78" s="1"/>
    </row>
    <row r="79" spans="4:19" hidden="1" x14ac:dyDescent="0.35"/>
    <row r="80" spans="4:19" hidden="1" x14ac:dyDescent="0.35">
      <c r="E80" t="s">
        <v>72</v>
      </c>
    </row>
    <row r="81" spans="5:19" ht="21.75" hidden="1" thickBot="1" x14ac:dyDescent="0.4">
      <c r="E81" s="47" t="s">
        <v>73</v>
      </c>
      <c r="F81" s="47"/>
      <c r="G81" s="47"/>
      <c r="H81" s="47"/>
      <c r="I81" s="47"/>
      <c r="J81" s="6"/>
      <c r="K81" s="48"/>
      <c r="L81" s="48"/>
      <c r="M81" s="48"/>
      <c r="N81" s="39"/>
      <c r="O81" s="8" t="s">
        <v>27</v>
      </c>
      <c r="P81" s="9"/>
      <c r="Q81" s="18">
        <v>2018</v>
      </c>
    </row>
    <row r="82" spans="5:19" hidden="1" x14ac:dyDescent="0.35">
      <c r="E82" s="1" t="s">
        <v>25</v>
      </c>
      <c r="K82" s="1"/>
      <c r="L82" s="1"/>
      <c r="M82" s="1" t="s">
        <v>26</v>
      </c>
      <c r="N82" s="33"/>
      <c r="O82" s="1" t="s">
        <v>74</v>
      </c>
      <c r="P82" s="1"/>
    </row>
    <row r="83" spans="5:19" hidden="1" x14ac:dyDescent="0.35"/>
    <row r="84" spans="5:19" hidden="1" x14ac:dyDescent="0.35">
      <c r="E84" s="21" t="s">
        <v>76</v>
      </c>
    </row>
    <row r="85" spans="5:19" hidden="1" x14ac:dyDescent="0.35"/>
    <row r="87" spans="5:19" ht="21.75" thickBot="1" x14ac:dyDescent="0.4"/>
    <row r="88" spans="5:19" ht="30.75" thickBot="1" x14ac:dyDescent="0.4">
      <c r="G88" s="4" t="s">
        <v>174</v>
      </c>
      <c r="N88" s="15">
        <f>1084649.22+133240.08+40015.2</f>
        <v>1257904.5</v>
      </c>
    </row>
    <row r="89" spans="5:19" ht="21.75" thickBot="1" x14ac:dyDescent="0.4">
      <c r="G89" s="4" t="s">
        <v>158</v>
      </c>
      <c r="N89" s="15">
        <v>2583</v>
      </c>
      <c r="S89" s="28" t="s">
        <v>150</v>
      </c>
    </row>
    <row r="90" spans="5:19" ht="120.75" thickBot="1" x14ac:dyDescent="0.4">
      <c r="G90" s="4" t="s">
        <v>184</v>
      </c>
      <c r="N90" s="15">
        <v>227040</v>
      </c>
      <c r="S90" s="28" t="s">
        <v>150</v>
      </c>
    </row>
    <row r="91" spans="5:19" ht="90.75" thickBot="1" x14ac:dyDescent="0.4">
      <c r="G91" s="4" t="s">
        <v>183</v>
      </c>
      <c r="N91" s="15">
        <v>445871.03</v>
      </c>
      <c r="S91" s="28" t="s">
        <v>150</v>
      </c>
    </row>
    <row r="92" spans="5:19" ht="21.75" thickBot="1" x14ac:dyDescent="0.4">
      <c r="G92" s="4" t="s">
        <v>160</v>
      </c>
      <c r="N92" s="15">
        <v>6739.2</v>
      </c>
      <c r="S92" s="28" t="s">
        <v>150</v>
      </c>
    </row>
    <row r="93" spans="5:19" ht="21.75" thickBot="1" x14ac:dyDescent="0.4">
      <c r="G93" s="4" t="s">
        <v>161</v>
      </c>
      <c r="N93" s="15">
        <v>1200</v>
      </c>
      <c r="S93" s="28" t="s">
        <v>150</v>
      </c>
    </row>
    <row r="94" spans="5:19" ht="21.75" thickBot="1" x14ac:dyDescent="0.4">
      <c r="G94" s="4" t="s">
        <v>173</v>
      </c>
      <c r="N94" s="15">
        <v>13857.6</v>
      </c>
      <c r="S94" s="28" t="s">
        <v>150</v>
      </c>
    </row>
    <row r="95" spans="5:19" ht="21.75" thickBot="1" x14ac:dyDescent="0.4">
      <c r="G95" s="4" t="s">
        <v>162</v>
      </c>
      <c r="N95" s="15">
        <v>883.58</v>
      </c>
    </row>
    <row r="97" spans="14:14" x14ac:dyDescent="0.35">
      <c r="N97" s="40">
        <f>SUM(N73,N88:N95)</f>
        <v>31883861.180000003</v>
      </c>
    </row>
    <row r="98" spans="14:14" x14ac:dyDescent="0.35">
      <c r="N98" s="30">
        <v>31883861.190000001</v>
      </c>
    </row>
    <row r="99" spans="14:14" x14ac:dyDescent="0.35">
      <c r="N99" s="40">
        <f>N98-N97</f>
        <v>9.9999979138374329E-3</v>
      </c>
    </row>
  </sheetData>
  <autoFilter ref="D28:S68"/>
  <mergeCells count="39">
    <mergeCell ref="S25:S27"/>
    <mergeCell ref="D16:F16"/>
    <mergeCell ref="G16:R16"/>
    <mergeCell ref="M4:Q4"/>
    <mergeCell ref="D14:F14"/>
    <mergeCell ref="G14:R14"/>
    <mergeCell ref="D15:F15"/>
    <mergeCell ref="G15:R15"/>
    <mergeCell ref="D17:F17"/>
    <mergeCell ref="G17:R17"/>
    <mergeCell ref="D18:F18"/>
    <mergeCell ref="G18:R18"/>
    <mergeCell ref="D19:F19"/>
    <mergeCell ref="G19:R19"/>
    <mergeCell ref="D20:F20"/>
    <mergeCell ref="G20:R20"/>
    <mergeCell ref="D21:F21"/>
    <mergeCell ref="G21:R21"/>
    <mergeCell ref="D25:D27"/>
    <mergeCell ref="E25:E27"/>
    <mergeCell ref="F25:F27"/>
    <mergeCell ref="G25:P25"/>
    <mergeCell ref="Q25:Q27"/>
    <mergeCell ref="R25:R26"/>
    <mergeCell ref="E81:I81"/>
    <mergeCell ref="K81:M81"/>
    <mergeCell ref="O26:P26"/>
    <mergeCell ref="G58:M58"/>
    <mergeCell ref="G65:M65"/>
    <mergeCell ref="D74:R74"/>
    <mergeCell ref="E77:I77"/>
    <mergeCell ref="K77:M77"/>
    <mergeCell ref="G26:G27"/>
    <mergeCell ref="H26:H27"/>
    <mergeCell ref="I26:J26"/>
    <mergeCell ref="K26:K27"/>
    <mergeCell ref="L26:M26"/>
    <mergeCell ref="N26:N27"/>
    <mergeCell ref="H29:K29"/>
  </mergeCells>
  <hyperlinks>
    <hyperlink ref="G18" r:id="rId1"/>
  </hyperlinks>
  <pageMargins left="0.31496062992125984" right="0.11811023622047245" top="0.74803149606299213" bottom="0.35433070866141736" header="0.51181102362204722" footer="0.31496062992125984"/>
  <pageSetup paperSize="9" scale="63" orientation="landscape" r:id="rId2"/>
  <headerFooter>
    <oddHeader>&amp;RПриложение к приказу от ______2019 №________</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U97"/>
  <sheetViews>
    <sheetView tabSelected="1" topLeftCell="B21" zoomScale="85" zoomScaleNormal="85" workbookViewId="0">
      <selection activeCell="H33" sqref="H33"/>
    </sheetView>
  </sheetViews>
  <sheetFormatPr defaultRowHeight="21" x14ac:dyDescent="0.35"/>
  <cols>
    <col min="5" max="6" width="16.5703125" customWidth="1"/>
    <col min="7" max="7" width="15.140625" customWidth="1"/>
    <col min="8" max="8" width="28.140625" customWidth="1"/>
    <col min="11" max="11" width="10.7109375" customWidth="1"/>
    <col min="12" max="12" width="12.85546875" customWidth="1"/>
    <col min="13" max="13" width="12.5703125" customWidth="1"/>
    <col min="14" max="14" width="17" style="16" customWidth="1"/>
    <col min="15" max="15" width="11.42578125" customWidth="1"/>
    <col min="16" max="16" width="10.42578125" customWidth="1"/>
    <col min="17" max="17" width="12.42578125" customWidth="1"/>
    <col min="18" max="18" width="11.28515625" customWidth="1"/>
    <col min="19" max="19" width="24.7109375" style="28" customWidth="1"/>
  </cols>
  <sheetData>
    <row r="2" spans="4:18" x14ac:dyDescent="0.35">
      <c r="N2" s="33"/>
    </row>
    <row r="4" spans="4:18" x14ac:dyDescent="0.35">
      <c r="M4" s="91" t="s">
        <v>33</v>
      </c>
      <c r="N4" s="91"/>
      <c r="O4" s="91"/>
      <c r="P4" s="91"/>
      <c r="Q4" s="91"/>
    </row>
    <row r="5" spans="4:18" x14ac:dyDescent="0.35">
      <c r="M5" s="2" t="s">
        <v>34</v>
      </c>
      <c r="N5" s="33"/>
      <c r="O5" s="1"/>
      <c r="P5" s="1"/>
      <c r="Q5" s="1"/>
    </row>
    <row r="6" spans="4:18" x14ac:dyDescent="0.35">
      <c r="M6" s="2" t="s">
        <v>35</v>
      </c>
      <c r="N6" s="33"/>
      <c r="O6" s="1"/>
      <c r="P6" s="1"/>
      <c r="Q6" s="1"/>
    </row>
    <row r="8" spans="4:18" ht="21.75" thickBot="1" x14ac:dyDescent="0.4">
      <c r="M8" s="7"/>
      <c r="N8" s="34"/>
      <c r="O8" s="7"/>
      <c r="P8" s="2" t="s">
        <v>36</v>
      </c>
    </row>
    <row r="10" spans="4:18" x14ac:dyDescent="0.35">
      <c r="O10" t="s">
        <v>138</v>
      </c>
      <c r="Q10" s="1"/>
    </row>
    <row r="11" spans="4:18" x14ac:dyDescent="0.35">
      <c r="D11" s="3"/>
      <c r="E11" s="3"/>
      <c r="F11" s="3"/>
      <c r="H11" s="3" t="s">
        <v>69</v>
      </c>
      <c r="I11" s="3"/>
      <c r="J11" s="3"/>
    </row>
    <row r="12" spans="4:18" x14ac:dyDescent="0.35">
      <c r="D12" s="3"/>
      <c r="E12" s="3"/>
      <c r="F12" s="3"/>
      <c r="H12" s="3" t="s">
        <v>195</v>
      </c>
      <c r="I12" s="3"/>
      <c r="J12" s="3"/>
    </row>
    <row r="13" spans="4:18" ht="21.75" thickBot="1" x14ac:dyDescent="0.4">
      <c r="D13" s="3"/>
      <c r="E13" s="3"/>
      <c r="F13" s="3"/>
      <c r="G13" s="3"/>
      <c r="H13" s="3"/>
      <c r="I13" s="3"/>
      <c r="J13" s="3"/>
    </row>
    <row r="14" spans="4:18" x14ac:dyDescent="0.35">
      <c r="D14" s="92" t="s">
        <v>0</v>
      </c>
      <c r="E14" s="93"/>
      <c r="F14" s="94"/>
      <c r="G14" s="95" t="s">
        <v>31</v>
      </c>
      <c r="H14" s="96"/>
      <c r="I14" s="96"/>
      <c r="J14" s="96"/>
      <c r="K14" s="96"/>
      <c r="L14" s="96"/>
      <c r="M14" s="96"/>
      <c r="N14" s="96"/>
      <c r="O14" s="96"/>
      <c r="P14" s="96"/>
      <c r="Q14" s="96"/>
      <c r="R14" s="97"/>
    </row>
    <row r="15" spans="4:18" x14ac:dyDescent="0.35">
      <c r="D15" s="85" t="s">
        <v>30</v>
      </c>
      <c r="E15" s="86"/>
      <c r="F15" s="87"/>
      <c r="G15" s="88" t="s">
        <v>29</v>
      </c>
      <c r="H15" s="89"/>
      <c r="I15" s="89"/>
      <c r="J15" s="89"/>
      <c r="K15" s="89"/>
      <c r="L15" s="89"/>
      <c r="M15" s="89"/>
      <c r="N15" s="89"/>
      <c r="O15" s="89"/>
      <c r="P15" s="89"/>
      <c r="Q15" s="89"/>
      <c r="R15" s="90"/>
    </row>
    <row r="16" spans="4:18" x14ac:dyDescent="0.35">
      <c r="D16" s="85" t="s">
        <v>1</v>
      </c>
      <c r="E16" s="86"/>
      <c r="F16" s="87"/>
      <c r="G16" s="88" t="s">
        <v>32</v>
      </c>
      <c r="H16" s="89"/>
      <c r="I16" s="89"/>
      <c r="J16" s="89"/>
      <c r="K16" s="89"/>
      <c r="L16" s="89"/>
      <c r="M16" s="89"/>
      <c r="N16" s="89"/>
      <c r="O16" s="89"/>
      <c r="P16" s="89"/>
      <c r="Q16" s="89"/>
      <c r="R16" s="90"/>
    </row>
    <row r="17" spans="4:19" x14ac:dyDescent="0.35">
      <c r="D17" s="85" t="s">
        <v>2</v>
      </c>
      <c r="E17" s="86"/>
      <c r="F17" s="87"/>
      <c r="G17" s="88" t="s">
        <v>67</v>
      </c>
      <c r="H17" s="89"/>
      <c r="I17" s="89"/>
      <c r="J17" s="89"/>
      <c r="K17" s="89"/>
      <c r="L17" s="89"/>
      <c r="M17" s="89"/>
      <c r="N17" s="89"/>
      <c r="O17" s="89"/>
      <c r="P17" s="89"/>
      <c r="Q17" s="89"/>
      <c r="R17" s="90"/>
    </row>
    <row r="18" spans="4:19" x14ac:dyDescent="0.35">
      <c r="D18" s="85" t="s">
        <v>3</v>
      </c>
      <c r="E18" s="86"/>
      <c r="F18" s="87"/>
      <c r="G18" s="88" t="s">
        <v>66</v>
      </c>
      <c r="H18" s="89"/>
      <c r="I18" s="89"/>
      <c r="J18" s="89"/>
      <c r="K18" s="89"/>
      <c r="L18" s="89"/>
      <c r="M18" s="89"/>
      <c r="N18" s="89"/>
      <c r="O18" s="89"/>
      <c r="P18" s="89"/>
      <c r="Q18" s="89"/>
      <c r="R18" s="90"/>
    </row>
    <row r="19" spans="4:19" x14ac:dyDescent="0.35">
      <c r="D19" s="85" t="s">
        <v>4</v>
      </c>
      <c r="E19" s="86"/>
      <c r="F19" s="87"/>
      <c r="G19" s="88">
        <v>4101004827</v>
      </c>
      <c r="H19" s="89"/>
      <c r="I19" s="89"/>
      <c r="J19" s="89"/>
      <c r="K19" s="89"/>
      <c r="L19" s="89"/>
      <c r="M19" s="89"/>
      <c r="N19" s="89"/>
      <c r="O19" s="89"/>
      <c r="P19" s="89"/>
      <c r="Q19" s="89"/>
      <c r="R19" s="90"/>
    </row>
    <row r="20" spans="4:19" x14ac:dyDescent="0.35">
      <c r="D20" s="85" t="s">
        <v>5</v>
      </c>
      <c r="E20" s="86"/>
      <c r="F20" s="87"/>
      <c r="G20" s="88">
        <v>410101001</v>
      </c>
      <c r="H20" s="89"/>
      <c r="I20" s="89"/>
      <c r="J20" s="89"/>
      <c r="K20" s="89"/>
      <c r="L20" s="89"/>
      <c r="M20" s="89"/>
      <c r="N20" s="89"/>
      <c r="O20" s="89"/>
      <c r="P20" s="89"/>
      <c r="Q20" s="89"/>
      <c r="R20" s="90"/>
    </row>
    <row r="21" spans="4:19" ht="21.75" thickBot="1" x14ac:dyDescent="0.4">
      <c r="D21" s="67" t="s">
        <v>6</v>
      </c>
      <c r="E21" s="68"/>
      <c r="F21" s="69"/>
      <c r="G21" s="70">
        <v>30701000</v>
      </c>
      <c r="H21" s="71"/>
      <c r="I21" s="71"/>
      <c r="J21" s="71"/>
      <c r="K21" s="71"/>
      <c r="L21" s="71"/>
      <c r="M21" s="71"/>
      <c r="N21" s="71"/>
      <c r="O21" s="71"/>
      <c r="P21" s="71"/>
      <c r="Q21" s="71"/>
      <c r="R21" s="72"/>
    </row>
    <row r="22" spans="4:19" hidden="1" x14ac:dyDescent="0.35"/>
    <row r="23" spans="4:19" hidden="1" x14ac:dyDescent="0.35"/>
    <row r="24" spans="4:19" ht="21.75" thickBot="1" x14ac:dyDescent="0.4"/>
    <row r="25" spans="4:19" ht="24" customHeight="1" thickBot="1" x14ac:dyDescent="0.3">
      <c r="D25" s="73" t="s">
        <v>7</v>
      </c>
      <c r="E25" s="73" t="s">
        <v>8</v>
      </c>
      <c r="F25" s="73" t="s">
        <v>9</v>
      </c>
      <c r="G25" s="76" t="s">
        <v>10</v>
      </c>
      <c r="H25" s="77"/>
      <c r="I25" s="77"/>
      <c r="J25" s="77"/>
      <c r="K25" s="77"/>
      <c r="L25" s="77"/>
      <c r="M25" s="77"/>
      <c r="N25" s="77"/>
      <c r="O25" s="77"/>
      <c r="P25" s="78"/>
      <c r="Q25" s="79" t="s">
        <v>19</v>
      </c>
      <c r="R25" s="79" t="s">
        <v>20</v>
      </c>
      <c r="S25" s="82" t="s">
        <v>148</v>
      </c>
    </row>
    <row r="26" spans="4:19" ht="44.25" customHeight="1" thickBot="1" x14ac:dyDescent="0.3">
      <c r="D26" s="74"/>
      <c r="E26" s="74"/>
      <c r="F26" s="74"/>
      <c r="G26" s="60" t="s">
        <v>11</v>
      </c>
      <c r="H26" s="60" t="s">
        <v>12</v>
      </c>
      <c r="I26" s="62" t="s">
        <v>13</v>
      </c>
      <c r="J26" s="63"/>
      <c r="K26" s="60" t="s">
        <v>16</v>
      </c>
      <c r="L26" s="62" t="s">
        <v>17</v>
      </c>
      <c r="M26" s="63"/>
      <c r="N26" s="64" t="s">
        <v>139</v>
      </c>
      <c r="O26" s="49" t="s">
        <v>22</v>
      </c>
      <c r="P26" s="50"/>
      <c r="Q26" s="80"/>
      <c r="R26" s="81"/>
      <c r="S26" s="83"/>
    </row>
    <row r="27" spans="4:19" ht="72.75" customHeight="1" thickBot="1" x14ac:dyDescent="0.3">
      <c r="D27" s="75"/>
      <c r="E27" s="75"/>
      <c r="F27" s="75"/>
      <c r="G27" s="61"/>
      <c r="H27" s="61"/>
      <c r="I27" s="4" t="s">
        <v>14</v>
      </c>
      <c r="J27" s="31" t="s">
        <v>15</v>
      </c>
      <c r="K27" s="61"/>
      <c r="L27" s="4" t="s">
        <v>18</v>
      </c>
      <c r="M27" s="4" t="s">
        <v>15</v>
      </c>
      <c r="N27" s="65"/>
      <c r="O27" s="17" t="s">
        <v>23</v>
      </c>
      <c r="P27" s="4" t="s">
        <v>24</v>
      </c>
      <c r="Q27" s="81"/>
      <c r="R27" s="31" t="s">
        <v>21</v>
      </c>
      <c r="S27" s="84"/>
    </row>
    <row r="28" spans="4:19" ht="21.75" thickBot="1" x14ac:dyDescent="0.4">
      <c r="D28" s="5">
        <v>1</v>
      </c>
      <c r="E28" s="5">
        <v>2</v>
      </c>
      <c r="F28" s="5">
        <v>3</v>
      </c>
      <c r="G28" s="5">
        <v>4</v>
      </c>
      <c r="H28" s="5">
        <v>5</v>
      </c>
      <c r="I28" s="5">
        <v>6</v>
      </c>
      <c r="J28" s="5">
        <v>7</v>
      </c>
      <c r="K28" s="5">
        <v>8</v>
      </c>
      <c r="L28" s="5">
        <v>9</v>
      </c>
      <c r="M28" s="5">
        <v>10</v>
      </c>
      <c r="N28" s="35">
        <v>11</v>
      </c>
      <c r="O28" s="5">
        <v>12</v>
      </c>
      <c r="P28" s="5">
        <v>13</v>
      </c>
      <c r="Q28" s="5">
        <v>14</v>
      </c>
      <c r="R28" s="5">
        <v>15</v>
      </c>
    </row>
    <row r="29" spans="4:19" ht="21.75" thickBot="1" x14ac:dyDescent="0.4">
      <c r="D29" s="5"/>
      <c r="E29" s="5"/>
      <c r="F29" s="5"/>
      <c r="H29" s="66" t="s">
        <v>85</v>
      </c>
      <c r="I29" s="66"/>
      <c r="J29" s="66"/>
      <c r="K29" s="66"/>
      <c r="N29" s="35"/>
      <c r="O29" s="5"/>
      <c r="P29" s="5"/>
      <c r="Q29" s="5"/>
      <c r="R29" s="5"/>
    </row>
    <row r="30" spans="4:19" ht="90" customHeight="1" thickBot="1" x14ac:dyDescent="0.4">
      <c r="D30" s="11">
        <v>1</v>
      </c>
      <c r="E30" s="12" t="s">
        <v>134</v>
      </c>
      <c r="F30" s="12" t="s">
        <v>135</v>
      </c>
      <c r="G30" s="4" t="s">
        <v>40</v>
      </c>
      <c r="H30" s="4" t="s">
        <v>75</v>
      </c>
      <c r="I30" s="11">
        <v>796</v>
      </c>
      <c r="J30" s="11" t="s">
        <v>38</v>
      </c>
      <c r="K30" s="4" t="s">
        <v>71</v>
      </c>
      <c r="L30" s="11">
        <v>41500</v>
      </c>
      <c r="M30" s="10" t="s">
        <v>39</v>
      </c>
      <c r="N30" s="15">
        <v>317825.63</v>
      </c>
      <c r="O30" s="12" t="s">
        <v>50</v>
      </c>
      <c r="P30" s="43" t="s">
        <v>109</v>
      </c>
      <c r="Q30" s="14" t="s">
        <v>46</v>
      </c>
      <c r="R30" s="11" t="s">
        <v>49</v>
      </c>
      <c r="S30" s="28" t="s">
        <v>149</v>
      </c>
    </row>
    <row r="31" spans="4:19" ht="90" customHeight="1" thickBot="1" x14ac:dyDescent="0.4">
      <c r="D31" s="11">
        <f>D30+1</f>
        <v>2</v>
      </c>
      <c r="E31" s="11" t="s">
        <v>188</v>
      </c>
      <c r="F31" s="11" t="s">
        <v>188</v>
      </c>
      <c r="G31" s="4" t="s">
        <v>189</v>
      </c>
      <c r="H31" s="4" t="s">
        <v>190</v>
      </c>
      <c r="I31" s="13">
        <v>876</v>
      </c>
      <c r="J31" s="13" t="s">
        <v>37</v>
      </c>
      <c r="K31" s="13">
        <v>1</v>
      </c>
      <c r="L31" s="13">
        <v>41500</v>
      </c>
      <c r="M31" s="41" t="s">
        <v>39</v>
      </c>
      <c r="N31" s="15">
        <v>1367816.4</v>
      </c>
      <c r="O31" s="25" t="s">
        <v>50</v>
      </c>
      <c r="P31" s="43" t="s">
        <v>109</v>
      </c>
      <c r="Q31" s="14" t="s">
        <v>47</v>
      </c>
      <c r="R31" s="13" t="s">
        <v>48</v>
      </c>
    </row>
    <row r="32" spans="4:19" ht="141.75" customHeight="1" thickBot="1" x14ac:dyDescent="0.4">
      <c r="D32" s="11">
        <f>D31+1</f>
        <v>3</v>
      </c>
      <c r="E32" s="11" t="s">
        <v>65</v>
      </c>
      <c r="F32" s="11" t="s">
        <v>52</v>
      </c>
      <c r="G32" s="4" t="s">
        <v>51</v>
      </c>
      <c r="H32" s="4" t="s">
        <v>63</v>
      </c>
      <c r="I32" s="13">
        <v>112</v>
      </c>
      <c r="J32" s="13" t="s">
        <v>64</v>
      </c>
      <c r="K32" s="13">
        <v>16700</v>
      </c>
      <c r="L32" s="11">
        <v>41500</v>
      </c>
      <c r="M32" s="10" t="s">
        <v>39</v>
      </c>
      <c r="N32" s="15">
        <v>800000</v>
      </c>
      <c r="O32" s="12" t="s">
        <v>50</v>
      </c>
      <c r="P32" s="12" t="s">
        <v>81</v>
      </c>
      <c r="Q32" s="4" t="s">
        <v>68</v>
      </c>
      <c r="R32" s="11" t="s">
        <v>49</v>
      </c>
      <c r="S32" s="28" t="s">
        <v>153</v>
      </c>
    </row>
    <row r="33" spans="4:19" ht="141.75" customHeight="1" thickBot="1" x14ac:dyDescent="0.4">
      <c r="D33" s="11">
        <f t="shared" ref="D33:D46" si="0">D32+1</f>
        <v>4</v>
      </c>
      <c r="E33" s="11" t="s">
        <v>187</v>
      </c>
      <c r="F33" s="11" t="s">
        <v>147</v>
      </c>
      <c r="G33" s="4" t="s">
        <v>185</v>
      </c>
      <c r="H33" s="4" t="s">
        <v>186</v>
      </c>
      <c r="I33" s="11">
        <v>876</v>
      </c>
      <c r="J33" s="11" t="s">
        <v>37</v>
      </c>
      <c r="K33" s="11">
        <v>1</v>
      </c>
      <c r="L33" s="11">
        <v>41500</v>
      </c>
      <c r="M33" s="10" t="s">
        <v>39</v>
      </c>
      <c r="N33" s="15">
        <v>72759.92</v>
      </c>
      <c r="O33" s="12" t="s">
        <v>50</v>
      </c>
      <c r="P33" s="12" t="s">
        <v>94</v>
      </c>
      <c r="Q33" s="14" t="s">
        <v>47</v>
      </c>
      <c r="R33" s="11" t="s">
        <v>48</v>
      </c>
      <c r="S33" s="28" t="s">
        <v>151</v>
      </c>
    </row>
    <row r="34" spans="4:19" ht="117.75" customHeight="1" thickBot="1" x14ac:dyDescent="0.4">
      <c r="D34" s="44">
        <v>5</v>
      </c>
      <c r="E34" s="12" t="s">
        <v>102</v>
      </c>
      <c r="F34" s="12" t="s">
        <v>103</v>
      </c>
      <c r="G34" s="4" t="s">
        <v>104</v>
      </c>
      <c r="H34" s="4" t="s">
        <v>105</v>
      </c>
      <c r="I34" s="11">
        <v>876</v>
      </c>
      <c r="J34" s="11" t="s">
        <v>37</v>
      </c>
      <c r="K34" s="11">
        <v>1</v>
      </c>
      <c r="L34" s="11">
        <v>41500</v>
      </c>
      <c r="M34" s="10" t="s">
        <v>39</v>
      </c>
      <c r="N34" s="15">
        <v>344880</v>
      </c>
      <c r="O34" s="12" t="s">
        <v>93</v>
      </c>
      <c r="P34" s="12" t="s">
        <v>86</v>
      </c>
      <c r="Q34" s="14" t="s">
        <v>46</v>
      </c>
      <c r="R34" s="11" t="s">
        <v>49</v>
      </c>
      <c r="S34" s="28" t="s">
        <v>159</v>
      </c>
    </row>
    <row r="35" spans="4:19" ht="65.25" customHeight="1" thickBot="1" x14ac:dyDescent="0.4">
      <c r="D35" s="11">
        <v>6</v>
      </c>
      <c r="E35" s="11" t="s">
        <v>90</v>
      </c>
      <c r="F35" s="24" t="s">
        <v>91</v>
      </c>
      <c r="G35" s="14" t="s">
        <v>92</v>
      </c>
      <c r="H35" s="4" t="s">
        <v>75</v>
      </c>
      <c r="I35" s="11">
        <v>876</v>
      </c>
      <c r="J35" s="11" t="s">
        <v>37</v>
      </c>
      <c r="K35" s="11">
        <v>1</v>
      </c>
      <c r="L35" s="11">
        <v>41500</v>
      </c>
      <c r="M35" s="10" t="s">
        <v>39</v>
      </c>
      <c r="N35" s="42">
        <v>1039238.2</v>
      </c>
      <c r="O35" s="25" t="s">
        <v>50</v>
      </c>
      <c r="P35" s="25" t="s">
        <v>94</v>
      </c>
      <c r="Q35" s="14" t="s">
        <v>47</v>
      </c>
      <c r="R35" s="11" t="s">
        <v>48</v>
      </c>
      <c r="S35" s="28" t="s">
        <v>150</v>
      </c>
    </row>
    <row r="36" spans="4:19" ht="67.5" customHeight="1" thickBot="1" x14ac:dyDescent="0.4">
      <c r="D36" s="11">
        <f t="shared" si="0"/>
        <v>7</v>
      </c>
      <c r="E36" s="11" t="s">
        <v>145</v>
      </c>
      <c r="F36" s="24" t="s">
        <v>143</v>
      </c>
      <c r="G36" s="14" t="s">
        <v>141</v>
      </c>
      <c r="H36" s="4" t="s">
        <v>75</v>
      </c>
      <c r="I36" s="11">
        <v>166</v>
      </c>
      <c r="J36" s="11" t="s">
        <v>142</v>
      </c>
      <c r="K36" s="11">
        <v>2000</v>
      </c>
      <c r="L36" s="11">
        <v>41500</v>
      </c>
      <c r="M36" s="10" t="s">
        <v>39</v>
      </c>
      <c r="N36" s="15">
        <v>48000</v>
      </c>
      <c r="O36" s="43" t="s">
        <v>86</v>
      </c>
      <c r="P36" s="43" t="s">
        <v>84</v>
      </c>
      <c r="Q36" s="14" t="s">
        <v>46</v>
      </c>
      <c r="R36" s="11" t="s">
        <v>49</v>
      </c>
      <c r="S36" s="28" t="s">
        <v>150</v>
      </c>
    </row>
    <row r="37" spans="4:19" ht="102.75" customHeight="1" thickBot="1" x14ac:dyDescent="0.4">
      <c r="D37" s="11">
        <f t="shared" si="0"/>
        <v>8</v>
      </c>
      <c r="E37" s="11" t="s">
        <v>61</v>
      </c>
      <c r="F37" s="11" t="s">
        <v>62</v>
      </c>
      <c r="G37" s="4" t="s">
        <v>95</v>
      </c>
      <c r="H37" s="4" t="s">
        <v>163</v>
      </c>
      <c r="I37" s="11">
        <v>876</v>
      </c>
      <c r="J37" s="11" t="s">
        <v>37</v>
      </c>
      <c r="K37" s="11">
        <v>1</v>
      </c>
      <c r="L37" s="11">
        <v>41500</v>
      </c>
      <c r="M37" s="10" t="s">
        <v>39</v>
      </c>
      <c r="N37" s="15">
        <f>310050.84+231000</f>
        <v>541050.84000000008</v>
      </c>
      <c r="O37" s="12" t="s">
        <v>50</v>
      </c>
      <c r="P37" s="12" t="s">
        <v>86</v>
      </c>
      <c r="Q37" s="4" t="s">
        <v>47</v>
      </c>
      <c r="R37" s="11" t="s">
        <v>48</v>
      </c>
      <c r="S37" s="28" t="s">
        <v>150</v>
      </c>
    </row>
    <row r="38" spans="4:19" ht="87" customHeight="1" thickBot="1" x14ac:dyDescent="0.4">
      <c r="D38" s="11">
        <f t="shared" si="0"/>
        <v>9</v>
      </c>
      <c r="E38" s="24" t="s">
        <v>133</v>
      </c>
      <c r="F38" s="24" t="s">
        <v>97</v>
      </c>
      <c r="G38" s="4" t="s">
        <v>98</v>
      </c>
      <c r="H38" s="4" t="s">
        <v>99</v>
      </c>
      <c r="I38" s="11">
        <v>796</v>
      </c>
      <c r="J38" s="11" t="s">
        <v>38</v>
      </c>
      <c r="K38" s="4" t="s">
        <v>71</v>
      </c>
      <c r="L38" s="11">
        <v>41500</v>
      </c>
      <c r="M38" s="10" t="s">
        <v>39</v>
      </c>
      <c r="N38" s="15">
        <v>575474.18000000005</v>
      </c>
      <c r="O38" s="12" t="s">
        <v>93</v>
      </c>
      <c r="P38" s="12" t="s">
        <v>94</v>
      </c>
      <c r="Q38" s="4" t="s">
        <v>47</v>
      </c>
      <c r="R38" s="11" t="s">
        <v>48</v>
      </c>
      <c r="S38" s="28" t="s">
        <v>151</v>
      </c>
    </row>
    <row r="39" spans="4:19" ht="71.25" customHeight="1" thickBot="1" x14ac:dyDescent="0.4">
      <c r="D39" s="11">
        <f t="shared" si="0"/>
        <v>10</v>
      </c>
      <c r="E39" s="11" t="s">
        <v>133</v>
      </c>
      <c r="F39" s="11" t="s">
        <v>100</v>
      </c>
      <c r="G39" s="14" t="s">
        <v>101</v>
      </c>
      <c r="H39" s="4" t="s">
        <v>75</v>
      </c>
      <c r="I39" s="11">
        <v>876</v>
      </c>
      <c r="J39" s="11" t="s">
        <v>37</v>
      </c>
      <c r="K39" s="11">
        <v>1</v>
      </c>
      <c r="L39" s="11">
        <v>41500</v>
      </c>
      <c r="M39" s="10" t="s">
        <v>39</v>
      </c>
      <c r="N39" s="42">
        <v>838276.38</v>
      </c>
      <c r="O39" s="12" t="s">
        <v>93</v>
      </c>
      <c r="P39" s="12" t="s">
        <v>94</v>
      </c>
      <c r="Q39" s="4" t="s">
        <v>47</v>
      </c>
      <c r="R39" s="11" t="s">
        <v>48</v>
      </c>
      <c r="S39" s="28" t="s">
        <v>151</v>
      </c>
    </row>
    <row r="40" spans="4:19" ht="137.25" customHeight="1" thickBot="1" x14ac:dyDescent="0.4">
      <c r="D40" s="11">
        <f t="shared" si="0"/>
        <v>11</v>
      </c>
      <c r="E40" s="11" t="s">
        <v>58</v>
      </c>
      <c r="F40" s="4" t="s">
        <v>59</v>
      </c>
      <c r="G40" s="4" t="s">
        <v>60</v>
      </c>
      <c r="H40" s="4" t="s">
        <v>164</v>
      </c>
      <c r="I40" s="11">
        <v>876</v>
      </c>
      <c r="J40" s="11" t="s">
        <v>37</v>
      </c>
      <c r="K40" s="4">
        <v>1</v>
      </c>
      <c r="L40" s="11">
        <v>41500</v>
      </c>
      <c r="M40" s="10" t="s">
        <v>39</v>
      </c>
      <c r="N40" s="32">
        <f>502630.38+311599.26+894952.8</f>
        <v>1709182.44</v>
      </c>
      <c r="O40" s="12" t="s">
        <v>93</v>
      </c>
      <c r="P40" s="12" t="s">
        <v>96</v>
      </c>
      <c r="Q40" s="4" t="s">
        <v>47</v>
      </c>
      <c r="R40" s="11" t="s">
        <v>48</v>
      </c>
      <c r="S40" s="28" t="s">
        <v>150</v>
      </c>
    </row>
    <row r="41" spans="4:19" ht="119.25" customHeight="1" thickBot="1" x14ac:dyDescent="0.4">
      <c r="D41" s="11">
        <f t="shared" si="0"/>
        <v>12</v>
      </c>
      <c r="E41" s="11" t="s">
        <v>58</v>
      </c>
      <c r="F41" s="4" t="s">
        <v>59</v>
      </c>
      <c r="G41" s="4" t="s">
        <v>60</v>
      </c>
      <c r="H41" s="4" t="s">
        <v>165</v>
      </c>
      <c r="I41" s="11">
        <v>876</v>
      </c>
      <c r="J41" s="11" t="s">
        <v>37</v>
      </c>
      <c r="K41" s="4">
        <v>1</v>
      </c>
      <c r="L41" s="11">
        <v>41500</v>
      </c>
      <c r="M41" s="10" t="s">
        <v>39</v>
      </c>
      <c r="N41" s="32">
        <f>479635.38+430195.51+359674.56</f>
        <v>1269505.45</v>
      </c>
      <c r="O41" s="12" t="s">
        <v>93</v>
      </c>
      <c r="P41" s="12" t="s">
        <v>96</v>
      </c>
      <c r="Q41" s="4" t="s">
        <v>47</v>
      </c>
      <c r="R41" s="11" t="s">
        <v>48</v>
      </c>
      <c r="S41" s="28" t="s">
        <v>150</v>
      </c>
    </row>
    <row r="42" spans="4:19" ht="102" customHeight="1" thickBot="1" x14ac:dyDescent="0.4">
      <c r="D42" s="11">
        <f t="shared" si="0"/>
        <v>13</v>
      </c>
      <c r="E42" s="11" t="s">
        <v>58</v>
      </c>
      <c r="F42" s="4" t="s">
        <v>59</v>
      </c>
      <c r="G42" s="4" t="s">
        <v>60</v>
      </c>
      <c r="H42" s="4" t="s">
        <v>166</v>
      </c>
      <c r="I42" s="11">
        <v>876</v>
      </c>
      <c r="J42" s="11" t="s">
        <v>37</v>
      </c>
      <c r="K42" s="4">
        <v>1</v>
      </c>
      <c r="L42" s="11">
        <v>41500</v>
      </c>
      <c r="M42" s="10" t="s">
        <v>39</v>
      </c>
      <c r="N42" s="32">
        <f>457749.18+382520.88</f>
        <v>840270.06</v>
      </c>
      <c r="O42" s="12" t="s">
        <v>93</v>
      </c>
      <c r="P42" s="12" t="s">
        <v>96</v>
      </c>
      <c r="Q42" s="4" t="s">
        <v>47</v>
      </c>
      <c r="R42" s="11" t="s">
        <v>48</v>
      </c>
      <c r="S42" s="28" t="s">
        <v>150</v>
      </c>
    </row>
    <row r="43" spans="4:19" ht="87.75" customHeight="1" thickBot="1" x14ac:dyDescent="0.4">
      <c r="D43" s="11">
        <f t="shared" si="0"/>
        <v>14</v>
      </c>
      <c r="E43" s="11" t="s">
        <v>58</v>
      </c>
      <c r="F43" s="4" t="s">
        <v>59</v>
      </c>
      <c r="G43" s="4" t="s">
        <v>60</v>
      </c>
      <c r="H43" s="4" t="s">
        <v>179</v>
      </c>
      <c r="I43" s="11">
        <v>876</v>
      </c>
      <c r="J43" s="11" t="s">
        <v>37</v>
      </c>
      <c r="K43" s="4">
        <v>1</v>
      </c>
      <c r="L43" s="11">
        <v>41500</v>
      </c>
      <c r="M43" s="10" t="s">
        <v>39</v>
      </c>
      <c r="N43" s="32">
        <v>886344.48</v>
      </c>
      <c r="O43" s="12" t="s">
        <v>93</v>
      </c>
      <c r="P43" s="12" t="s">
        <v>96</v>
      </c>
      <c r="Q43" s="4" t="s">
        <v>47</v>
      </c>
      <c r="R43" s="11" t="s">
        <v>48</v>
      </c>
      <c r="S43" s="28" t="s">
        <v>150</v>
      </c>
    </row>
    <row r="44" spans="4:19" ht="96.75" customHeight="1" thickBot="1" x14ac:dyDescent="0.4">
      <c r="D44" s="11">
        <f t="shared" si="0"/>
        <v>15</v>
      </c>
      <c r="E44" s="11" t="s">
        <v>58</v>
      </c>
      <c r="F44" s="4" t="s">
        <v>59</v>
      </c>
      <c r="G44" s="4" t="s">
        <v>60</v>
      </c>
      <c r="H44" s="4" t="s">
        <v>117</v>
      </c>
      <c r="I44" s="11">
        <v>876</v>
      </c>
      <c r="J44" s="11" t="s">
        <v>37</v>
      </c>
      <c r="K44" s="4">
        <v>1</v>
      </c>
      <c r="L44" s="11">
        <v>41500</v>
      </c>
      <c r="M44" s="10" t="s">
        <v>39</v>
      </c>
      <c r="N44" s="32">
        <v>378747.18</v>
      </c>
      <c r="O44" s="12" t="s">
        <v>82</v>
      </c>
      <c r="P44" s="12" t="s">
        <v>96</v>
      </c>
      <c r="Q44" s="4" t="s">
        <v>46</v>
      </c>
      <c r="R44" s="11" t="s">
        <v>49</v>
      </c>
      <c r="S44" s="28" t="s">
        <v>150</v>
      </c>
    </row>
    <row r="45" spans="4:19" ht="87" customHeight="1" thickBot="1" x14ac:dyDescent="0.4">
      <c r="D45" s="11">
        <f t="shared" si="0"/>
        <v>16</v>
      </c>
      <c r="E45" s="11" t="s">
        <v>157</v>
      </c>
      <c r="F45" s="4" t="s">
        <v>57</v>
      </c>
      <c r="G45" s="4" t="s">
        <v>42</v>
      </c>
      <c r="H45" s="4" t="s">
        <v>75</v>
      </c>
      <c r="I45" s="11">
        <v>796</v>
      </c>
      <c r="J45" s="11" t="s">
        <v>38</v>
      </c>
      <c r="K45" s="4" t="s">
        <v>71</v>
      </c>
      <c r="L45" s="11">
        <v>41500</v>
      </c>
      <c r="M45" s="10" t="s">
        <v>39</v>
      </c>
      <c r="N45" s="15">
        <v>332553.18</v>
      </c>
      <c r="O45" s="12" t="s">
        <v>82</v>
      </c>
      <c r="P45" s="12" t="s">
        <v>83</v>
      </c>
      <c r="Q45" s="4" t="s">
        <v>47</v>
      </c>
      <c r="R45" s="11" t="s">
        <v>48</v>
      </c>
      <c r="S45" s="28" t="s">
        <v>152</v>
      </c>
    </row>
    <row r="46" spans="4:19" ht="87" customHeight="1" thickBot="1" x14ac:dyDescent="0.4">
      <c r="D46" s="11">
        <f t="shared" si="0"/>
        <v>17</v>
      </c>
      <c r="E46" s="11" t="s">
        <v>56</v>
      </c>
      <c r="F46" s="11" t="s">
        <v>77</v>
      </c>
      <c r="G46" s="4" t="s">
        <v>55</v>
      </c>
      <c r="H46" s="4" t="s">
        <v>70</v>
      </c>
      <c r="I46" s="11">
        <v>796</v>
      </c>
      <c r="J46" s="11" t="s">
        <v>38</v>
      </c>
      <c r="K46" s="11">
        <v>1</v>
      </c>
      <c r="L46" s="11">
        <v>41500</v>
      </c>
      <c r="M46" s="10" t="s">
        <v>39</v>
      </c>
      <c r="N46" s="15">
        <v>870136.92</v>
      </c>
      <c r="O46" s="12" t="s">
        <v>82</v>
      </c>
      <c r="P46" s="12" t="s">
        <v>83</v>
      </c>
      <c r="Q46" s="4" t="s">
        <v>47</v>
      </c>
      <c r="R46" s="11" t="s">
        <v>48</v>
      </c>
      <c r="S46" s="28" t="s">
        <v>153</v>
      </c>
    </row>
    <row r="47" spans="4:19" ht="21.75" thickBot="1" x14ac:dyDescent="0.4">
      <c r="D47" s="5"/>
      <c r="E47" s="5"/>
      <c r="F47" s="5"/>
      <c r="G47" s="22"/>
      <c r="H47" s="23" t="s">
        <v>89</v>
      </c>
      <c r="I47" s="26"/>
      <c r="J47" s="26"/>
      <c r="K47" s="26"/>
      <c r="L47" s="26"/>
      <c r="M47" s="27"/>
      <c r="N47" s="36"/>
      <c r="O47" s="5"/>
      <c r="P47" s="5"/>
      <c r="Q47" s="5"/>
      <c r="R47" s="5"/>
    </row>
    <row r="48" spans="4:19" ht="114.75" customHeight="1" thickBot="1" x14ac:dyDescent="0.4">
      <c r="D48" s="11">
        <f>D46+1</f>
        <v>18</v>
      </c>
      <c r="E48" s="11" t="s">
        <v>102</v>
      </c>
      <c r="F48" s="4" t="s">
        <v>103</v>
      </c>
      <c r="G48" s="4" t="s">
        <v>115</v>
      </c>
      <c r="H48" s="4" t="s">
        <v>116</v>
      </c>
      <c r="I48" s="11">
        <v>876</v>
      </c>
      <c r="J48" s="11" t="s">
        <v>37</v>
      </c>
      <c r="K48" s="4">
        <v>1</v>
      </c>
      <c r="L48" s="11">
        <v>41500</v>
      </c>
      <c r="M48" s="10" t="s">
        <v>39</v>
      </c>
      <c r="N48" s="15">
        <v>108000</v>
      </c>
      <c r="O48" s="12" t="s">
        <v>86</v>
      </c>
      <c r="P48" s="12" t="s">
        <v>94</v>
      </c>
      <c r="Q48" s="4" t="s">
        <v>46</v>
      </c>
      <c r="R48" s="11" t="s">
        <v>49</v>
      </c>
      <c r="S48" s="28" t="s">
        <v>159</v>
      </c>
    </row>
    <row r="49" spans="4:21" ht="126" customHeight="1" thickBot="1" x14ac:dyDescent="0.4">
      <c r="D49" s="11">
        <f>D48+1</f>
        <v>19</v>
      </c>
      <c r="E49" s="11" t="s">
        <v>102</v>
      </c>
      <c r="F49" s="4" t="s">
        <v>103</v>
      </c>
      <c r="G49" s="4" t="s">
        <v>115</v>
      </c>
      <c r="H49" s="4" t="s">
        <v>172</v>
      </c>
      <c r="I49" s="11">
        <v>876</v>
      </c>
      <c r="J49" s="11" t="s">
        <v>37</v>
      </c>
      <c r="K49" s="4">
        <v>1</v>
      </c>
      <c r="L49" s="11">
        <v>41500</v>
      </c>
      <c r="M49" s="10" t="s">
        <v>39</v>
      </c>
      <c r="N49" s="32">
        <v>109824</v>
      </c>
      <c r="O49" s="12" t="s">
        <v>86</v>
      </c>
      <c r="P49" s="12" t="s">
        <v>94</v>
      </c>
      <c r="Q49" s="4" t="s">
        <v>46</v>
      </c>
      <c r="R49" s="11" t="s">
        <v>49</v>
      </c>
      <c r="S49" s="28" t="s">
        <v>159</v>
      </c>
    </row>
    <row r="50" spans="4:21" ht="93" customHeight="1" thickBot="1" x14ac:dyDescent="0.4">
      <c r="D50" s="11">
        <f>D49+1</f>
        <v>20</v>
      </c>
      <c r="E50" s="11" t="s">
        <v>145</v>
      </c>
      <c r="F50" s="4" t="s">
        <v>146</v>
      </c>
      <c r="G50" s="4" t="s">
        <v>144</v>
      </c>
      <c r="H50" s="4" t="s">
        <v>154</v>
      </c>
      <c r="I50" s="11">
        <v>123</v>
      </c>
      <c r="J50" s="11" t="s">
        <v>140</v>
      </c>
      <c r="K50" s="14">
        <v>14</v>
      </c>
      <c r="L50" s="11">
        <v>41500</v>
      </c>
      <c r="M50" s="10" t="s">
        <v>39</v>
      </c>
      <c r="N50" s="32">
        <v>735303.88</v>
      </c>
      <c r="O50" s="12" t="s">
        <v>86</v>
      </c>
      <c r="P50" s="12" t="s">
        <v>122</v>
      </c>
      <c r="Q50" s="4" t="s">
        <v>47</v>
      </c>
      <c r="R50" s="11" t="s">
        <v>48</v>
      </c>
      <c r="S50" s="28" t="s">
        <v>151</v>
      </c>
    </row>
    <row r="51" spans="4:21" ht="54.75" customHeight="1" thickBot="1" x14ac:dyDescent="0.4">
      <c r="D51" s="11">
        <f t="shared" ref="D51:D57" si="1">D50+1</f>
        <v>21</v>
      </c>
      <c r="E51" s="11" t="s">
        <v>58</v>
      </c>
      <c r="F51" s="4" t="s">
        <v>118</v>
      </c>
      <c r="G51" s="4" t="s">
        <v>180</v>
      </c>
      <c r="H51" s="4" t="s">
        <v>182</v>
      </c>
      <c r="I51" s="11">
        <v>876</v>
      </c>
      <c r="J51" s="11" t="s">
        <v>37</v>
      </c>
      <c r="K51" s="14">
        <v>1</v>
      </c>
      <c r="L51" s="11">
        <v>41500</v>
      </c>
      <c r="M51" s="10" t="s">
        <v>39</v>
      </c>
      <c r="N51" s="32">
        <v>159497.10999999999</v>
      </c>
      <c r="O51" s="12" t="s">
        <v>86</v>
      </c>
      <c r="P51" s="12" t="s">
        <v>96</v>
      </c>
      <c r="Q51" s="4" t="s">
        <v>47</v>
      </c>
      <c r="R51" s="11" t="s">
        <v>48</v>
      </c>
      <c r="S51" s="28" t="s">
        <v>150</v>
      </c>
    </row>
    <row r="52" spans="4:21" ht="75" customHeight="1" thickBot="1" x14ac:dyDescent="0.4">
      <c r="D52" s="11">
        <f t="shared" si="1"/>
        <v>22</v>
      </c>
      <c r="E52" s="11" t="s">
        <v>58</v>
      </c>
      <c r="F52" s="4" t="s">
        <v>118</v>
      </c>
      <c r="G52" s="4" t="s">
        <v>180</v>
      </c>
      <c r="H52" s="4" t="s">
        <v>120</v>
      </c>
      <c r="I52" s="11">
        <v>876</v>
      </c>
      <c r="J52" s="11" t="s">
        <v>37</v>
      </c>
      <c r="K52" s="14">
        <v>1</v>
      </c>
      <c r="L52" s="11">
        <v>41500</v>
      </c>
      <c r="M52" s="10" t="s">
        <v>39</v>
      </c>
      <c r="N52" s="32">
        <v>2084246.8</v>
      </c>
      <c r="O52" s="12" t="s">
        <v>86</v>
      </c>
      <c r="P52" s="12" t="s">
        <v>96</v>
      </c>
      <c r="Q52" s="4" t="s">
        <v>47</v>
      </c>
      <c r="R52" s="11" t="s">
        <v>48</v>
      </c>
      <c r="S52" s="28" t="s">
        <v>150</v>
      </c>
    </row>
    <row r="53" spans="4:21" ht="51" customHeight="1" thickBot="1" x14ac:dyDescent="0.4">
      <c r="D53" s="11">
        <f t="shared" si="1"/>
        <v>23</v>
      </c>
      <c r="E53" s="11" t="s">
        <v>58</v>
      </c>
      <c r="F53" s="11" t="s">
        <v>118</v>
      </c>
      <c r="G53" s="45" t="s">
        <v>180</v>
      </c>
      <c r="H53" s="4" t="s">
        <v>181</v>
      </c>
      <c r="I53" s="11">
        <v>876</v>
      </c>
      <c r="J53" s="11" t="s">
        <v>37</v>
      </c>
      <c r="K53" s="4">
        <v>1</v>
      </c>
      <c r="L53" s="11">
        <v>41500</v>
      </c>
      <c r="M53" s="10" t="s">
        <v>39</v>
      </c>
      <c r="N53" s="32">
        <v>691178.04</v>
      </c>
      <c r="O53" s="12" t="s">
        <v>86</v>
      </c>
      <c r="P53" s="12" t="s">
        <v>96</v>
      </c>
      <c r="Q53" s="4" t="s">
        <v>47</v>
      </c>
      <c r="R53" s="11" t="s">
        <v>48</v>
      </c>
      <c r="S53" s="28" t="s">
        <v>150</v>
      </c>
    </row>
    <row r="54" spans="4:21" ht="202.5" customHeight="1" thickBot="1" x14ac:dyDescent="0.4">
      <c r="D54" s="11">
        <f t="shared" si="1"/>
        <v>24</v>
      </c>
      <c r="E54" s="11" t="s">
        <v>61</v>
      </c>
      <c r="F54" s="11" t="s">
        <v>62</v>
      </c>
      <c r="G54" s="4" t="s">
        <v>95</v>
      </c>
      <c r="H54" s="4" t="s">
        <v>167</v>
      </c>
      <c r="I54" s="11">
        <v>876</v>
      </c>
      <c r="J54" s="11" t="s">
        <v>37</v>
      </c>
      <c r="K54" s="11">
        <v>1</v>
      </c>
      <c r="L54" s="11">
        <v>41500</v>
      </c>
      <c r="M54" s="10" t="s">
        <v>39</v>
      </c>
      <c r="N54" s="15">
        <v>1228920</v>
      </c>
      <c r="O54" s="12" t="s">
        <v>109</v>
      </c>
      <c r="P54" s="12" t="s">
        <v>84</v>
      </c>
      <c r="Q54" s="4" t="s">
        <v>47</v>
      </c>
      <c r="R54" s="11" t="s">
        <v>48</v>
      </c>
      <c r="S54" s="28" t="s">
        <v>150</v>
      </c>
      <c r="U54">
        <f>179520+273240+143880+151800+170280+174240+135960</f>
        <v>1228920</v>
      </c>
    </row>
    <row r="55" spans="4:21" ht="87" customHeight="1" thickBot="1" x14ac:dyDescent="0.4">
      <c r="D55" s="11">
        <f t="shared" si="1"/>
        <v>25</v>
      </c>
      <c r="E55" s="11" t="s">
        <v>111</v>
      </c>
      <c r="F55" s="4" t="s">
        <v>112</v>
      </c>
      <c r="G55" s="4" t="s">
        <v>113</v>
      </c>
      <c r="H55" s="4" t="s">
        <v>114</v>
      </c>
      <c r="I55" s="11">
        <v>876</v>
      </c>
      <c r="J55" s="11" t="s">
        <v>37</v>
      </c>
      <c r="K55" s="4">
        <v>1</v>
      </c>
      <c r="L55" s="11">
        <v>41500</v>
      </c>
      <c r="M55" s="10" t="s">
        <v>39</v>
      </c>
      <c r="N55" s="32">
        <v>123000</v>
      </c>
      <c r="O55" s="12" t="s">
        <v>109</v>
      </c>
      <c r="P55" s="12" t="s">
        <v>87</v>
      </c>
      <c r="Q55" s="4" t="s">
        <v>46</v>
      </c>
      <c r="R55" s="11" t="s">
        <v>49</v>
      </c>
      <c r="S55" s="28" t="s">
        <v>151</v>
      </c>
    </row>
    <row r="56" spans="4:21" ht="151.5" customHeight="1" thickBot="1" x14ac:dyDescent="0.4">
      <c r="D56" s="11">
        <f t="shared" si="1"/>
        <v>26</v>
      </c>
      <c r="E56" s="11" t="s">
        <v>131</v>
      </c>
      <c r="F56" s="45" t="s">
        <v>192</v>
      </c>
      <c r="G56" s="4" t="s">
        <v>107</v>
      </c>
      <c r="H56" s="4" t="s">
        <v>108</v>
      </c>
      <c r="I56" s="11">
        <v>876</v>
      </c>
      <c r="J56" s="11" t="s">
        <v>37</v>
      </c>
      <c r="K56" s="4">
        <v>12</v>
      </c>
      <c r="L56" s="11">
        <v>41500</v>
      </c>
      <c r="M56" s="10" t="s">
        <v>39</v>
      </c>
      <c r="N56" s="32">
        <v>592554.09</v>
      </c>
      <c r="O56" s="12" t="s">
        <v>109</v>
      </c>
      <c r="P56" s="12" t="s">
        <v>110</v>
      </c>
      <c r="Q56" s="4" t="s">
        <v>47</v>
      </c>
      <c r="R56" s="11" t="s">
        <v>48</v>
      </c>
      <c r="S56" s="28" t="s">
        <v>149</v>
      </c>
    </row>
    <row r="57" spans="4:21" ht="83.25" customHeight="1" thickBot="1" x14ac:dyDescent="0.4">
      <c r="D57" s="11">
        <f t="shared" si="1"/>
        <v>27</v>
      </c>
      <c r="E57" s="11" t="s">
        <v>175</v>
      </c>
      <c r="F57" s="4" t="s">
        <v>176</v>
      </c>
      <c r="G57" s="4" t="s">
        <v>177</v>
      </c>
      <c r="H57" s="4" t="s">
        <v>178</v>
      </c>
      <c r="I57" s="11">
        <v>876</v>
      </c>
      <c r="J57" s="11" t="s">
        <v>37</v>
      </c>
      <c r="K57" s="45">
        <v>1</v>
      </c>
      <c r="L57" s="11">
        <v>41500</v>
      </c>
      <c r="M57" s="10" t="s">
        <v>39</v>
      </c>
      <c r="N57" s="32">
        <v>696324.94</v>
      </c>
      <c r="O57" s="12" t="s">
        <v>109</v>
      </c>
      <c r="P57" s="12" t="s">
        <v>96</v>
      </c>
      <c r="Q57" s="4" t="s">
        <v>47</v>
      </c>
      <c r="R57" s="11" t="s">
        <v>48</v>
      </c>
    </row>
    <row r="58" spans="4:21" ht="21.75" thickBot="1" x14ac:dyDescent="0.4">
      <c r="D58" s="5"/>
      <c r="E58" s="5"/>
      <c r="F58" s="5"/>
      <c r="G58" s="51" t="s">
        <v>45</v>
      </c>
      <c r="H58" s="52"/>
      <c r="I58" s="52"/>
      <c r="J58" s="52"/>
      <c r="K58" s="52"/>
      <c r="L58" s="52"/>
      <c r="M58" s="53"/>
      <c r="N58" s="35"/>
      <c r="O58" s="5"/>
      <c r="P58" s="5"/>
      <c r="Q58" s="5"/>
      <c r="R58" s="5"/>
    </row>
    <row r="59" spans="4:21" ht="87" customHeight="1" thickBot="1" x14ac:dyDescent="0.4">
      <c r="D59" s="11">
        <f>D57+1</f>
        <v>28</v>
      </c>
      <c r="E59" s="11" t="s">
        <v>133</v>
      </c>
      <c r="F59" s="4" t="s">
        <v>132</v>
      </c>
      <c r="G59" s="4" t="s">
        <v>121</v>
      </c>
      <c r="H59" s="4" t="s">
        <v>155</v>
      </c>
      <c r="I59" s="11">
        <v>796</v>
      </c>
      <c r="J59" s="11" t="s">
        <v>38</v>
      </c>
      <c r="K59" s="14">
        <v>2</v>
      </c>
      <c r="L59" s="11">
        <v>41500</v>
      </c>
      <c r="M59" s="10" t="s">
        <v>39</v>
      </c>
      <c r="N59" s="15">
        <v>200000</v>
      </c>
      <c r="O59" s="12" t="s">
        <v>83</v>
      </c>
      <c r="P59" s="12" t="s">
        <v>122</v>
      </c>
      <c r="Q59" s="4" t="s">
        <v>47</v>
      </c>
      <c r="R59" s="11" t="s">
        <v>48</v>
      </c>
      <c r="S59" s="28" t="s">
        <v>159</v>
      </c>
    </row>
    <row r="60" spans="4:21" ht="82.5" customHeight="1" thickBot="1" x14ac:dyDescent="0.4">
      <c r="D60" s="11">
        <f>D59+1</f>
        <v>29</v>
      </c>
      <c r="E60" s="11" t="s">
        <v>133</v>
      </c>
      <c r="F60" s="11" t="s">
        <v>124</v>
      </c>
      <c r="G60" s="4" t="s">
        <v>123</v>
      </c>
      <c r="H60" s="4" t="s">
        <v>156</v>
      </c>
      <c r="I60" s="11">
        <v>876</v>
      </c>
      <c r="J60" s="11" t="s">
        <v>37</v>
      </c>
      <c r="K60" s="4">
        <v>1</v>
      </c>
      <c r="L60" s="11">
        <v>41500</v>
      </c>
      <c r="M60" s="10" t="s">
        <v>39</v>
      </c>
      <c r="N60" s="15">
        <v>187200</v>
      </c>
      <c r="O60" s="12" t="s">
        <v>84</v>
      </c>
      <c r="P60" s="12" t="s">
        <v>122</v>
      </c>
      <c r="Q60" s="4" t="s">
        <v>46</v>
      </c>
      <c r="R60" s="11" t="s">
        <v>49</v>
      </c>
      <c r="S60" s="28" t="s">
        <v>151</v>
      </c>
    </row>
    <row r="61" spans="4:21" s="16" customFormat="1" ht="120.75" customHeight="1" thickBot="1" x14ac:dyDescent="0.4">
      <c r="D61" s="11">
        <f t="shared" ref="D61:D64" si="2">D60+1</f>
        <v>30</v>
      </c>
      <c r="E61" s="13" t="s">
        <v>133</v>
      </c>
      <c r="F61" s="13" t="s">
        <v>125</v>
      </c>
      <c r="G61" s="14" t="s">
        <v>126</v>
      </c>
      <c r="H61" s="4" t="s">
        <v>156</v>
      </c>
      <c r="I61" s="11">
        <v>876</v>
      </c>
      <c r="J61" s="11" t="s">
        <v>37</v>
      </c>
      <c r="K61" s="4">
        <v>1</v>
      </c>
      <c r="L61" s="11">
        <v>41500</v>
      </c>
      <c r="M61" s="10" t="s">
        <v>39</v>
      </c>
      <c r="N61" s="15">
        <v>156000</v>
      </c>
      <c r="O61" s="12" t="s">
        <v>84</v>
      </c>
      <c r="P61" s="12" t="s">
        <v>122</v>
      </c>
      <c r="Q61" s="4" t="s">
        <v>46</v>
      </c>
      <c r="R61" s="11" t="s">
        <v>49</v>
      </c>
      <c r="S61" s="29" t="s">
        <v>151</v>
      </c>
    </row>
    <row r="62" spans="4:21" s="16" customFormat="1" ht="90" customHeight="1" thickBot="1" x14ac:dyDescent="0.4">
      <c r="D62" s="11">
        <f t="shared" si="2"/>
        <v>31</v>
      </c>
      <c r="E62" s="44" t="s">
        <v>194</v>
      </c>
      <c r="F62" s="11" t="s">
        <v>44</v>
      </c>
      <c r="G62" s="14" t="s">
        <v>193</v>
      </c>
      <c r="H62" s="4" t="s">
        <v>196</v>
      </c>
      <c r="I62" s="44">
        <v>112</v>
      </c>
      <c r="J62" s="44" t="s">
        <v>64</v>
      </c>
      <c r="K62" s="46">
        <v>90000</v>
      </c>
      <c r="L62" s="11">
        <v>41500</v>
      </c>
      <c r="M62" s="10" t="s">
        <v>39</v>
      </c>
      <c r="N62" s="15">
        <v>9175471.6699999999</v>
      </c>
      <c r="O62" s="12" t="s">
        <v>84</v>
      </c>
      <c r="P62" s="12" t="s">
        <v>81</v>
      </c>
      <c r="Q62" s="4" t="s">
        <v>47</v>
      </c>
      <c r="R62" s="11" t="s">
        <v>48</v>
      </c>
      <c r="S62" s="29" t="s">
        <v>151</v>
      </c>
    </row>
    <row r="63" spans="4:21" s="16" customFormat="1" ht="155.25" customHeight="1" thickBot="1" x14ac:dyDescent="0.4">
      <c r="D63" s="11">
        <f t="shared" si="2"/>
        <v>32</v>
      </c>
      <c r="E63" s="11" t="s">
        <v>65</v>
      </c>
      <c r="F63" s="11" t="s">
        <v>52</v>
      </c>
      <c r="G63" s="4" t="s">
        <v>51</v>
      </c>
      <c r="H63" s="4" t="s">
        <v>63</v>
      </c>
      <c r="I63" s="11">
        <v>112</v>
      </c>
      <c r="J63" s="13" t="s">
        <v>64</v>
      </c>
      <c r="K63" s="13">
        <v>8400</v>
      </c>
      <c r="L63" s="11">
        <v>41500</v>
      </c>
      <c r="M63" s="10" t="s">
        <v>39</v>
      </c>
      <c r="N63" s="15">
        <v>558490</v>
      </c>
      <c r="O63" s="12" t="s">
        <v>87</v>
      </c>
      <c r="P63" s="12" t="s">
        <v>81</v>
      </c>
      <c r="Q63" s="4" t="s">
        <v>47</v>
      </c>
      <c r="R63" s="11" t="s">
        <v>48</v>
      </c>
      <c r="S63" s="29" t="s">
        <v>153</v>
      </c>
    </row>
    <row r="64" spans="4:21" ht="165.75" customHeight="1" thickBot="1" x14ac:dyDescent="0.4">
      <c r="D64" s="11">
        <f t="shared" si="2"/>
        <v>33</v>
      </c>
      <c r="E64" s="13" t="s">
        <v>127</v>
      </c>
      <c r="F64" s="13" t="s">
        <v>128</v>
      </c>
      <c r="G64" s="14" t="s">
        <v>136</v>
      </c>
      <c r="H64" s="14" t="s">
        <v>170</v>
      </c>
      <c r="I64" s="11">
        <v>876</v>
      </c>
      <c r="J64" s="11" t="s">
        <v>37</v>
      </c>
      <c r="K64" s="11">
        <v>1</v>
      </c>
      <c r="L64" s="11">
        <v>41500</v>
      </c>
      <c r="M64" s="10" t="s">
        <v>39</v>
      </c>
      <c r="N64" s="15">
        <v>1872000</v>
      </c>
      <c r="O64" s="12" t="s">
        <v>87</v>
      </c>
      <c r="P64" s="12" t="s">
        <v>88</v>
      </c>
      <c r="Q64" s="4" t="s">
        <v>47</v>
      </c>
      <c r="R64" s="11" t="s">
        <v>48</v>
      </c>
      <c r="S64" s="28" t="s">
        <v>151</v>
      </c>
    </row>
    <row r="65" spans="4:19" ht="27" customHeight="1" thickBot="1" x14ac:dyDescent="0.4">
      <c r="D65" s="11"/>
      <c r="E65" s="5"/>
      <c r="F65" s="11"/>
      <c r="G65" s="54" t="s">
        <v>53</v>
      </c>
      <c r="H65" s="55"/>
      <c r="I65" s="55"/>
      <c r="J65" s="55"/>
      <c r="K65" s="55"/>
      <c r="L65" s="55"/>
      <c r="M65" s="56"/>
      <c r="N65" s="15"/>
      <c r="O65" s="12"/>
      <c r="P65" s="12"/>
      <c r="Q65" s="4"/>
      <c r="R65" s="11"/>
    </row>
    <row r="66" spans="4:19" ht="112.5" customHeight="1" thickBot="1" x14ac:dyDescent="0.4">
      <c r="D66" s="11">
        <f>D64+1</f>
        <v>34</v>
      </c>
      <c r="E66" s="11" t="s">
        <v>41</v>
      </c>
      <c r="F66" s="11" t="s">
        <v>41</v>
      </c>
      <c r="G66" s="4" t="s">
        <v>129</v>
      </c>
      <c r="H66" s="4" t="s">
        <v>130</v>
      </c>
      <c r="I66" s="11">
        <v>876</v>
      </c>
      <c r="J66" s="11" t="s">
        <v>37</v>
      </c>
      <c r="K66" s="11">
        <v>1</v>
      </c>
      <c r="L66" s="11">
        <v>41500</v>
      </c>
      <c r="M66" s="10" t="s">
        <v>39</v>
      </c>
      <c r="N66" s="15">
        <v>240000</v>
      </c>
      <c r="O66" s="12" t="s">
        <v>122</v>
      </c>
      <c r="P66" s="12" t="s">
        <v>81</v>
      </c>
      <c r="Q66" s="4" t="s">
        <v>46</v>
      </c>
      <c r="R66" s="11" t="s">
        <v>49</v>
      </c>
      <c r="S66" s="28" t="s">
        <v>151</v>
      </c>
    </row>
    <row r="67" spans="4:19" ht="21.75" hidden="1" thickBot="1" x14ac:dyDescent="0.4">
      <c r="D67" s="5"/>
      <c r="E67" s="5"/>
      <c r="F67" s="5"/>
      <c r="G67" s="5"/>
      <c r="H67" s="5"/>
      <c r="I67" s="5"/>
      <c r="J67" s="5"/>
      <c r="K67" s="5"/>
      <c r="L67" s="5"/>
      <c r="M67" s="5"/>
      <c r="N67" s="35"/>
      <c r="O67" s="5"/>
      <c r="P67" s="5"/>
      <c r="Q67" s="5"/>
      <c r="R67" s="5"/>
    </row>
    <row r="68" spans="4:19" ht="21.75" hidden="1" thickBot="1" x14ac:dyDescent="0.4">
      <c r="D68" s="5"/>
      <c r="E68" s="5"/>
      <c r="F68" s="5"/>
      <c r="G68" s="5"/>
      <c r="H68" s="5"/>
      <c r="I68" s="5"/>
      <c r="J68" s="5"/>
      <c r="K68" s="5"/>
      <c r="L68" s="5"/>
      <c r="M68" s="5"/>
      <c r="N68" s="35"/>
      <c r="O68" s="5"/>
      <c r="P68" s="5"/>
      <c r="Q68" s="5"/>
      <c r="R68" s="5"/>
    </row>
    <row r="69" spans="4:19" ht="12" hidden="1" customHeight="1" thickBot="1" x14ac:dyDescent="0.4">
      <c r="D69" s="5"/>
      <c r="E69" s="5"/>
      <c r="F69" s="5"/>
      <c r="G69" s="5"/>
      <c r="H69" s="5"/>
      <c r="I69" s="5"/>
      <c r="J69" s="5"/>
      <c r="K69" s="5"/>
      <c r="L69" s="5"/>
      <c r="M69" s="5"/>
      <c r="N69" s="35"/>
      <c r="O69" s="5"/>
      <c r="P69" s="5"/>
      <c r="Q69" s="5"/>
      <c r="R69" s="5"/>
    </row>
    <row r="70" spans="4:19" ht="30" hidden="1" customHeight="1" thickBot="1" x14ac:dyDescent="0.4">
      <c r="D70" s="5"/>
      <c r="E70" s="5"/>
      <c r="F70" s="5"/>
      <c r="G70" s="5"/>
      <c r="H70" s="5"/>
      <c r="I70" s="5"/>
      <c r="J70" s="5"/>
      <c r="K70" s="5"/>
      <c r="L70" s="5"/>
      <c r="M70" s="5"/>
      <c r="N70" s="35"/>
      <c r="O70" s="5"/>
      <c r="P70" s="5"/>
      <c r="Q70" s="5"/>
      <c r="R70" s="5"/>
    </row>
    <row r="71" spans="4:19" ht="21.75" thickBot="1" x14ac:dyDescent="0.4">
      <c r="D71" s="5"/>
      <c r="E71" s="5"/>
      <c r="F71" s="5"/>
      <c r="G71" s="5" t="s">
        <v>54</v>
      </c>
      <c r="H71" s="5"/>
      <c r="I71" s="5"/>
      <c r="J71" s="5"/>
      <c r="K71" s="5"/>
      <c r="L71" s="5"/>
      <c r="M71" s="5"/>
      <c r="N71" s="37">
        <f>SUM(N30:N66)</f>
        <v>31150071.789999999</v>
      </c>
      <c r="O71" s="5"/>
      <c r="P71" s="5"/>
      <c r="Q71" s="5"/>
      <c r="R71" s="5"/>
    </row>
    <row r="72" spans="4:19" ht="174.75" customHeight="1" thickBot="1" x14ac:dyDescent="0.4">
      <c r="D72" s="57" t="s">
        <v>198</v>
      </c>
      <c r="E72" s="58"/>
      <c r="F72" s="58"/>
      <c r="G72" s="58"/>
      <c r="H72" s="58"/>
      <c r="I72" s="58"/>
      <c r="J72" s="58"/>
      <c r="K72" s="58"/>
      <c r="L72" s="58"/>
      <c r="M72" s="58"/>
      <c r="N72" s="58"/>
      <c r="O72" s="58"/>
      <c r="P72" s="58"/>
      <c r="Q72" s="58"/>
      <c r="R72" s="59"/>
    </row>
    <row r="73" spans="4:19" x14ac:dyDescent="0.35">
      <c r="D73" s="19"/>
      <c r="E73" s="19"/>
      <c r="F73" s="19"/>
      <c r="G73" s="19"/>
      <c r="H73" s="19"/>
      <c r="I73" s="19"/>
      <c r="J73" s="19"/>
      <c r="K73" s="19"/>
      <c r="L73" s="19"/>
      <c r="M73" s="19"/>
      <c r="N73" s="38"/>
      <c r="O73" s="19"/>
      <c r="P73" s="19"/>
      <c r="Q73" s="19"/>
      <c r="R73" s="19"/>
    </row>
    <row r="75" spans="4:19" ht="15.75" customHeight="1" thickBot="1" x14ac:dyDescent="0.4">
      <c r="E75" s="47" t="s">
        <v>78</v>
      </c>
      <c r="F75" s="47"/>
      <c r="G75" s="47"/>
      <c r="H75" s="47"/>
      <c r="I75" s="47"/>
      <c r="J75" s="6"/>
      <c r="K75" s="48"/>
      <c r="L75" s="48"/>
      <c r="M75" s="48"/>
      <c r="N75" s="39"/>
      <c r="O75" s="8" t="s">
        <v>27</v>
      </c>
      <c r="P75" s="9"/>
      <c r="Q75" s="18">
        <v>2019</v>
      </c>
    </row>
    <row r="76" spans="4:19" x14ac:dyDescent="0.35">
      <c r="E76" s="1" t="s">
        <v>25</v>
      </c>
      <c r="K76" s="1"/>
      <c r="L76" s="1"/>
      <c r="M76" s="1" t="s">
        <v>26</v>
      </c>
      <c r="N76" s="33"/>
      <c r="O76" s="1" t="s">
        <v>28</v>
      </c>
      <c r="P76" s="1"/>
      <c r="Q76" s="1"/>
    </row>
    <row r="78" spans="4:19" x14ac:dyDescent="0.35">
      <c r="E78" t="s">
        <v>72</v>
      </c>
    </row>
    <row r="79" spans="4:19" ht="21.75" thickBot="1" x14ac:dyDescent="0.4">
      <c r="E79" s="47" t="s">
        <v>197</v>
      </c>
      <c r="F79" s="47"/>
      <c r="G79" s="47"/>
      <c r="H79" s="47"/>
      <c r="I79" s="47"/>
      <c r="J79" s="6"/>
      <c r="K79" s="48"/>
      <c r="L79" s="48"/>
      <c r="M79" s="48"/>
      <c r="N79" s="39"/>
      <c r="O79" s="8" t="s">
        <v>27</v>
      </c>
      <c r="P79" s="9"/>
      <c r="Q79" s="18">
        <v>2019</v>
      </c>
    </row>
    <row r="80" spans="4:19" x14ac:dyDescent="0.35">
      <c r="E80" s="1" t="s">
        <v>25</v>
      </c>
      <c r="K80" s="1"/>
      <c r="L80" s="1"/>
      <c r="M80" s="1" t="s">
        <v>26</v>
      </c>
      <c r="N80" s="33"/>
      <c r="O80" s="1" t="s">
        <v>74</v>
      </c>
      <c r="P80" s="1"/>
    </row>
    <row r="82" spans="5:19" x14ac:dyDescent="0.35">
      <c r="E82" s="21" t="s">
        <v>76</v>
      </c>
    </row>
    <row r="85" spans="5:19" ht="21.75" thickBot="1" x14ac:dyDescent="0.4"/>
    <row r="86" spans="5:19" ht="30.75" thickBot="1" x14ac:dyDescent="0.4">
      <c r="G86" s="4" t="s">
        <v>174</v>
      </c>
      <c r="N86" s="15">
        <f>1084649.22+133240.08+40015.2</f>
        <v>1257904.5</v>
      </c>
    </row>
    <row r="87" spans="5:19" ht="21.75" thickBot="1" x14ac:dyDescent="0.4">
      <c r="G87" s="4" t="s">
        <v>158</v>
      </c>
      <c r="N87" s="15">
        <v>2583</v>
      </c>
      <c r="S87" s="28" t="s">
        <v>150</v>
      </c>
    </row>
    <row r="88" spans="5:19" ht="120.75" thickBot="1" x14ac:dyDescent="0.4">
      <c r="G88" s="4" t="s">
        <v>184</v>
      </c>
      <c r="N88" s="15">
        <v>227040</v>
      </c>
      <c r="S88" s="28" t="s">
        <v>150</v>
      </c>
    </row>
    <row r="89" spans="5:19" ht="90.75" thickBot="1" x14ac:dyDescent="0.4">
      <c r="G89" s="4" t="s">
        <v>183</v>
      </c>
      <c r="N89" s="15">
        <v>445871.03</v>
      </c>
      <c r="S89" s="28" t="s">
        <v>150</v>
      </c>
    </row>
    <row r="90" spans="5:19" ht="21.75" thickBot="1" x14ac:dyDescent="0.4">
      <c r="G90" s="4" t="s">
        <v>160</v>
      </c>
      <c r="N90" s="15">
        <v>6739.2</v>
      </c>
      <c r="S90" s="28" t="s">
        <v>150</v>
      </c>
    </row>
    <row r="91" spans="5:19" ht="21.75" thickBot="1" x14ac:dyDescent="0.4">
      <c r="G91" s="4" t="s">
        <v>161</v>
      </c>
      <c r="N91" s="15">
        <v>1200</v>
      </c>
      <c r="S91" s="28" t="s">
        <v>150</v>
      </c>
    </row>
    <row r="92" spans="5:19" ht="21.75" thickBot="1" x14ac:dyDescent="0.4">
      <c r="G92" s="4" t="s">
        <v>173</v>
      </c>
      <c r="N92" s="15">
        <v>13857.6</v>
      </c>
      <c r="S92" s="28" t="s">
        <v>150</v>
      </c>
    </row>
    <row r="93" spans="5:19" ht="21.75" thickBot="1" x14ac:dyDescent="0.4">
      <c r="G93" s="4" t="s">
        <v>162</v>
      </c>
      <c r="N93" s="15">
        <v>883.58</v>
      </c>
    </row>
    <row r="95" spans="5:19" x14ac:dyDescent="0.35">
      <c r="N95" s="40">
        <f>SUM(N71,N86:N93)</f>
        <v>33106150.699999999</v>
      </c>
    </row>
    <row r="96" spans="5:19" x14ac:dyDescent="0.35">
      <c r="N96" s="30">
        <v>31883861.190000001</v>
      </c>
    </row>
    <row r="97" spans="7:14" x14ac:dyDescent="0.35">
      <c r="G97" t="s">
        <v>191</v>
      </c>
      <c r="N97" s="40">
        <f>N96-N95</f>
        <v>-1222289.5099999979</v>
      </c>
    </row>
  </sheetData>
  <autoFilter ref="D28:S66"/>
  <mergeCells count="39">
    <mergeCell ref="E79:I79"/>
    <mergeCell ref="K79:M79"/>
    <mergeCell ref="H29:K29"/>
    <mergeCell ref="G58:M58"/>
    <mergeCell ref="G65:M65"/>
    <mergeCell ref="D72:R72"/>
    <mergeCell ref="E75:I75"/>
    <mergeCell ref="K75:M75"/>
    <mergeCell ref="S25:S27"/>
    <mergeCell ref="G26:G27"/>
    <mergeCell ref="H26:H27"/>
    <mergeCell ref="I26:J26"/>
    <mergeCell ref="K26:K27"/>
    <mergeCell ref="L26:M26"/>
    <mergeCell ref="N26:N27"/>
    <mergeCell ref="O26:P26"/>
    <mergeCell ref="D20:F20"/>
    <mergeCell ref="G20:R20"/>
    <mergeCell ref="D21:F21"/>
    <mergeCell ref="G21:R21"/>
    <mergeCell ref="D25:D27"/>
    <mergeCell ref="E25:E27"/>
    <mergeCell ref="F25:F27"/>
    <mergeCell ref="G25:P25"/>
    <mergeCell ref="Q25:Q27"/>
    <mergeCell ref="R25:R26"/>
    <mergeCell ref="D17:F17"/>
    <mergeCell ref="G17:R17"/>
    <mergeCell ref="D18:F18"/>
    <mergeCell ref="G18:R18"/>
    <mergeCell ref="D19:F19"/>
    <mergeCell ref="G19:R19"/>
    <mergeCell ref="D16:F16"/>
    <mergeCell ref="G16:R16"/>
    <mergeCell ref="M4:Q4"/>
    <mergeCell ref="D14:F14"/>
    <mergeCell ref="G14:R14"/>
    <mergeCell ref="D15:F15"/>
    <mergeCell ref="G15:R15"/>
  </mergeCells>
  <hyperlinks>
    <hyperlink ref="G18" r:id="rId1"/>
  </hyperlinks>
  <pageMargins left="0.31496062992125984" right="0.11811023622047245" top="0.74803149606299213" bottom="0.35433070866141736" header="0.51181102362204722" footer="0.31496062992125984"/>
  <pageSetup paperSize="9" scale="70" orientation="landscape" r:id="rId2"/>
  <headerFooter>
    <oddHeader>&amp;RПриложение № 3 к приказу от 29.01.2019 №________</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Лист1 (4)</vt:lpstr>
      <vt:lpstr>ПЛАН</vt:lpstr>
      <vt:lpstr>'Лист1 (4)'!Заголовки_для_печати</vt:lpstr>
      <vt:lpstr>ПЛАН!Заголовки_для_печати</vt:lpstr>
      <vt:lpstr>'Лист1 (4)'!Область_печати</vt:lpstr>
      <vt:lpstr>ПЛАН!Область_печати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2019-01-31T01:39:18Z</dcterms:modified>
</cp:coreProperties>
</file>